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Z193" i="1" l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CW203" i="1" l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CK201" i="1" l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CQ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J37" i="1"/>
  <c r="CG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GZ205" i="1" l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EM203" i="1"/>
  <c r="EL203" i="1"/>
  <c r="EK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EM195" i="1"/>
  <c r="EL195" i="1"/>
  <c r="EK195" i="1"/>
  <c r="EK205" i="1" s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EM189" i="1"/>
  <c r="EM193" i="1" s="1"/>
  <c r="EL189" i="1"/>
  <c r="EK189" i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EM183" i="1"/>
  <c r="EL183" i="1"/>
  <c r="EK183" i="1"/>
  <c r="EK187" i="1" s="1"/>
  <c r="EK197" i="1" s="1"/>
  <c r="EK201" i="1" s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EM177" i="1"/>
  <c r="EM181" i="1" s="1"/>
  <c r="EL177" i="1"/>
  <c r="EL181" i="1" s="1"/>
  <c r="EK177" i="1"/>
  <c r="EK181" i="1" s="1"/>
  <c r="EK19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EM171" i="1"/>
  <c r="EL171" i="1"/>
  <c r="EK171" i="1"/>
  <c r="EK175" i="1" s="1"/>
  <c r="EK185" i="1" s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EM165" i="1"/>
  <c r="EL165" i="1"/>
  <c r="EK165" i="1"/>
  <c r="EK169" i="1" s="1"/>
  <c r="EK179" i="1" s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EM159" i="1"/>
  <c r="EL159" i="1"/>
  <c r="EL163" i="1" s="1"/>
  <c r="EK159" i="1"/>
  <c r="EK163" i="1" s="1"/>
  <c r="EK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EL155" i="1"/>
  <c r="EK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EM153" i="1"/>
  <c r="EM161" i="1" s="1"/>
  <c r="EL153" i="1"/>
  <c r="EL161" i="1" s="1"/>
  <c r="EK153" i="1"/>
  <c r="EK157" i="1" s="1"/>
  <c r="EK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M151" i="1"/>
  <c r="EL151" i="1"/>
  <c r="EK151" i="1"/>
  <c r="EK161" i="1" s="1"/>
  <c r="EH205" i="1"/>
  <c r="EE205" i="1"/>
  <c r="DY205" i="1"/>
  <c r="DS205" i="1"/>
  <c r="DM205" i="1"/>
  <c r="DG205" i="1"/>
  <c r="DA205" i="1"/>
  <c r="EI203" i="1"/>
  <c r="EG203" i="1"/>
  <c r="EF203" i="1"/>
  <c r="ED203" i="1"/>
  <c r="EC203" i="1"/>
  <c r="EB203" i="1"/>
  <c r="EA203" i="1"/>
  <c r="DZ203" i="1"/>
  <c r="DX203" i="1"/>
  <c r="DW203" i="1"/>
  <c r="DV203" i="1"/>
  <c r="DU203" i="1"/>
  <c r="DT203" i="1"/>
  <c r="DR203" i="1"/>
  <c r="DQ203" i="1"/>
  <c r="DP203" i="1"/>
  <c r="DO203" i="1"/>
  <c r="DN203" i="1"/>
  <c r="DL203" i="1"/>
  <c r="DK203" i="1"/>
  <c r="DJ203" i="1"/>
  <c r="DI203" i="1"/>
  <c r="DH203" i="1"/>
  <c r="DF203" i="1"/>
  <c r="DE203" i="1"/>
  <c r="DD203" i="1"/>
  <c r="DC203" i="1"/>
  <c r="DB203" i="1"/>
  <c r="EH199" i="1"/>
  <c r="EE199" i="1"/>
  <c r="DY199" i="1"/>
  <c r="DS199" i="1"/>
  <c r="DM199" i="1"/>
  <c r="DG199" i="1"/>
  <c r="DA199" i="1"/>
  <c r="EH197" i="1"/>
  <c r="EE197" i="1"/>
  <c r="EE201" i="1" s="1"/>
  <c r="DY197" i="1"/>
  <c r="DY201" i="1" s="1"/>
  <c r="DS197" i="1"/>
  <c r="DM197" i="1"/>
  <c r="DM201" i="1" s="1"/>
  <c r="DG197" i="1"/>
  <c r="DG201" i="1" s="1"/>
  <c r="DA197" i="1"/>
  <c r="EI195" i="1"/>
  <c r="EG195" i="1"/>
  <c r="EF195" i="1"/>
  <c r="ED195" i="1"/>
  <c r="EC195" i="1"/>
  <c r="EB195" i="1"/>
  <c r="EA195" i="1"/>
  <c r="EA205" i="1" s="1"/>
  <c r="DZ195" i="1"/>
  <c r="DX195" i="1"/>
  <c r="DW195" i="1"/>
  <c r="DV195" i="1"/>
  <c r="DU195" i="1"/>
  <c r="DU205" i="1" s="1"/>
  <c r="DT195" i="1"/>
  <c r="DR195" i="1"/>
  <c r="DQ195" i="1"/>
  <c r="DP195" i="1"/>
  <c r="DO195" i="1"/>
  <c r="DO205" i="1" s="1"/>
  <c r="DN195" i="1"/>
  <c r="DL195" i="1"/>
  <c r="DK195" i="1"/>
  <c r="DJ195" i="1"/>
  <c r="DI195" i="1"/>
  <c r="DI205" i="1" s="1"/>
  <c r="DH195" i="1"/>
  <c r="DF195" i="1"/>
  <c r="DE195" i="1"/>
  <c r="DD195" i="1"/>
  <c r="DC195" i="1"/>
  <c r="DC205" i="1" s="1"/>
  <c r="DB195" i="1"/>
  <c r="EH191" i="1"/>
  <c r="EE191" i="1"/>
  <c r="DY191" i="1"/>
  <c r="DS191" i="1"/>
  <c r="DM191" i="1"/>
  <c r="DG191" i="1"/>
  <c r="DA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Z189" i="1"/>
  <c r="DZ193" i="1" s="1"/>
  <c r="DX189" i="1"/>
  <c r="DW189" i="1"/>
  <c r="DV189" i="1"/>
  <c r="DU189" i="1"/>
  <c r="DU199" i="1" s="1"/>
  <c r="DT189" i="1"/>
  <c r="DT193" i="1" s="1"/>
  <c r="DR189" i="1"/>
  <c r="DQ189" i="1"/>
  <c r="DQ193" i="1" s="1"/>
  <c r="DP189" i="1"/>
  <c r="DP193" i="1" s="1"/>
  <c r="DO189" i="1"/>
  <c r="DN189" i="1"/>
  <c r="DL189" i="1"/>
  <c r="DK189" i="1"/>
  <c r="DJ189" i="1"/>
  <c r="DI189" i="1"/>
  <c r="DH189" i="1"/>
  <c r="DF189" i="1"/>
  <c r="DE189" i="1"/>
  <c r="DD189" i="1"/>
  <c r="DD193" i="1" s="1"/>
  <c r="DC189" i="1"/>
  <c r="DC199" i="1" s="1"/>
  <c r="DB189" i="1"/>
  <c r="EH185" i="1"/>
  <c r="EE185" i="1"/>
  <c r="DY185" i="1"/>
  <c r="DS185" i="1"/>
  <c r="DM185" i="1"/>
  <c r="DG185" i="1"/>
  <c r="DA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Z183" i="1"/>
  <c r="DZ187" i="1" s="1"/>
  <c r="DX183" i="1"/>
  <c r="DW183" i="1"/>
  <c r="DV183" i="1"/>
  <c r="DU183" i="1"/>
  <c r="DU187" i="1" s="1"/>
  <c r="DU197" i="1" s="1"/>
  <c r="DU201" i="1" s="1"/>
  <c r="DT183" i="1"/>
  <c r="DR183" i="1"/>
  <c r="DQ183" i="1"/>
  <c r="DP183" i="1"/>
  <c r="DO183" i="1"/>
  <c r="DO187" i="1" s="1"/>
  <c r="DO197" i="1" s="1"/>
  <c r="DO201" i="1" s="1"/>
  <c r="DN183" i="1"/>
  <c r="DN187" i="1" s="1"/>
  <c r="DL183" i="1"/>
  <c r="DK183" i="1"/>
  <c r="DK187" i="1" s="1"/>
  <c r="DJ183" i="1"/>
  <c r="DJ187" i="1" s="1"/>
  <c r="DI183" i="1"/>
  <c r="DI187" i="1" s="1"/>
  <c r="DI197" i="1" s="1"/>
  <c r="DI201" i="1" s="1"/>
  <c r="DH183" i="1"/>
  <c r="DF183" i="1"/>
  <c r="DF187" i="1" s="1"/>
  <c r="DE183" i="1"/>
  <c r="DD183" i="1"/>
  <c r="DC183" i="1"/>
  <c r="DC187" i="1" s="1"/>
  <c r="DC197" i="1" s="1"/>
  <c r="DC201" i="1" s="1"/>
  <c r="DB183" i="1"/>
  <c r="DB187" i="1" s="1"/>
  <c r="EH179" i="1"/>
  <c r="EE179" i="1"/>
  <c r="DY179" i="1"/>
  <c r="DS179" i="1"/>
  <c r="DM179" i="1"/>
  <c r="DG179" i="1"/>
  <c r="DA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Z177" i="1"/>
  <c r="DX177" i="1"/>
  <c r="DX181" i="1" s="1"/>
  <c r="DW177" i="1"/>
  <c r="DW181" i="1" s="1"/>
  <c r="DV177" i="1"/>
  <c r="DU177" i="1"/>
  <c r="DU181" i="1" s="1"/>
  <c r="DU191" i="1" s="1"/>
  <c r="DT177" i="1"/>
  <c r="DT181" i="1" s="1"/>
  <c r="DR177" i="1"/>
  <c r="DQ177" i="1"/>
  <c r="DP177" i="1"/>
  <c r="DO177" i="1"/>
  <c r="DO181" i="1" s="1"/>
  <c r="DO191" i="1" s="1"/>
  <c r="DN177" i="1"/>
  <c r="DL177" i="1"/>
  <c r="DK177" i="1"/>
  <c r="DK181" i="1" s="1"/>
  <c r="DJ177" i="1"/>
  <c r="DI177" i="1"/>
  <c r="DI181" i="1" s="1"/>
  <c r="DI191" i="1" s="1"/>
  <c r="DH177" i="1"/>
  <c r="DF177" i="1"/>
  <c r="DE177" i="1"/>
  <c r="DD177" i="1"/>
  <c r="DD181" i="1" s="1"/>
  <c r="DC177" i="1"/>
  <c r="DC181" i="1" s="1"/>
  <c r="DC191" i="1" s="1"/>
  <c r="DB177" i="1"/>
  <c r="EH173" i="1"/>
  <c r="EE173" i="1"/>
  <c r="DY173" i="1"/>
  <c r="DS173" i="1"/>
  <c r="DM173" i="1"/>
  <c r="DG173" i="1"/>
  <c r="DA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Z171" i="1"/>
  <c r="DZ175" i="1" s="1"/>
  <c r="DX171" i="1"/>
  <c r="DW171" i="1"/>
  <c r="DW175" i="1" s="1"/>
  <c r="DV171" i="1"/>
  <c r="DV175" i="1" s="1"/>
  <c r="DU171" i="1"/>
  <c r="DU175" i="1" s="1"/>
  <c r="DU185" i="1" s="1"/>
  <c r="DT171" i="1"/>
  <c r="DR171" i="1"/>
  <c r="DR175" i="1" s="1"/>
  <c r="DQ171" i="1"/>
  <c r="DQ175" i="1" s="1"/>
  <c r="DP171" i="1"/>
  <c r="DO171" i="1"/>
  <c r="DO175" i="1" s="1"/>
  <c r="DO185" i="1" s="1"/>
  <c r="DN171" i="1"/>
  <c r="DL171" i="1"/>
  <c r="DL175" i="1" s="1"/>
  <c r="DK171" i="1"/>
  <c r="DK175" i="1" s="1"/>
  <c r="DJ171" i="1"/>
  <c r="DJ175" i="1" s="1"/>
  <c r="DI171" i="1"/>
  <c r="DI175" i="1" s="1"/>
  <c r="DI185" i="1" s="1"/>
  <c r="DH171" i="1"/>
  <c r="DF171" i="1"/>
  <c r="DF175" i="1" s="1"/>
  <c r="DE171" i="1"/>
  <c r="DD171" i="1"/>
  <c r="DC171" i="1"/>
  <c r="DC175" i="1" s="1"/>
  <c r="DC185" i="1" s="1"/>
  <c r="DB171" i="1"/>
  <c r="DB175" i="1" s="1"/>
  <c r="EH167" i="1"/>
  <c r="EE167" i="1"/>
  <c r="DY167" i="1"/>
  <c r="DS167" i="1"/>
  <c r="DM167" i="1"/>
  <c r="DG167" i="1"/>
  <c r="DA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Z165" i="1"/>
  <c r="DX165" i="1"/>
  <c r="DX169" i="1" s="1"/>
  <c r="DW165" i="1"/>
  <c r="DV165" i="1"/>
  <c r="DU165" i="1"/>
  <c r="DU169" i="1" s="1"/>
  <c r="DU179" i="1" s="1"/>
  <c r="DT165" i="1"/>
  <c r="DR165" i="1"/>
  <c r="DQ165" i="1"/>
  <c r="DQ169" i="1" s="1"/>
  <c r="DP165" i="1"/>
  <c r="DP169" i="1" s="1"/>
  <c r="DO165" i="1"/>
  <c r="DO169" i="1" s="1"/>
  <c r="DO179" i="1" s="1"/>
  <c r="DN165" i="1"/>
  <c r="DL165" i="1"/>
  <c r="DK165" i="1"/>
  <c r="DK169" i="1" s="1"/>
  <c r="DJ165" i="1"/>
  <c r="DI165" i="1"/>
  <c r="DI169" i="1" s="1"/>
  <c r="DI179" i="1" s="1"/>
  <c r="DH165" i="1"/>
  <c r="DH169" i="1" s="1"/>
  <c r="DF165" i="1"/>
  <c r="DE165" i="1"/>
  <c r="DE169" i="1" s="1"/>
  <c r="DD165" i="1"/>
  <c r="DC165" i="1"/>
  <c r="DC169" i="1" s="1"/>
  <c r="DC179" i="1" s="1"/>
  <c r="DB165" i="1"/>
  <c r="EH161" i="1"/>
  <c r="EE161" i="1"/>
  <c r="DY161" i="1"/>
  <c r="DS161" i="1"/>
  <c r="DM161" i="1"/>
  <c r="DG161" i="1"/>
  <c r="DA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Z159" i="1"/>
  <c r="DZ163" i="1" s="1"/>
  <c r="DX159" i="1"/>
  <c r="DX163" i="1" s="1"/>
  <c r="DW159" i="1"/>
  <c r="DW163" i="1" s="1"/>
  <c r="DV159" i="1"/>
  <c r="DV163" i="1" s="1"/>
  <c r="DU159" i="1"/>
  <c r="DU163" i="1" s="1"/>
  <c r="DU173" i="1" s="1"/>
  <c r="DT159" i="1"/>
  <c r="DT163" i="1" s="1"/>
  <c r="DR159" i="1"/>
  <c r="DR163" i="1" s="1"/>
  <c r="DQ159" i="1"/>
  <c r="DP159" i="1"/>
  <c r="DP163" i="1" s="1"/>
  <c r="DO159" i="1"/>
  <c r="DO163" i="1" s="1"/>
  <c r="DO173" i="1" s="1"/>
  <c r="DN159" i="1"/>
  <c r="DN163" i="1" s="1"/>
  <c r="DL159" i="1"/>
  <c r="DK159" i="1"/>
  <c r="DK163" i="1" s="1"/>
  <c r="DJ159" i="1"/>
  <c r="DJ163" i="1" s="1"/>
  <c r="DI159" i="1"/>
  <c r="DI163" i="1" s="1"/>
  <c r="DI173" i="1" s="1"/>
  <c r="DH159" i="1"/>
  <c r="DF159" i="1"/>
  <c r="DF163" i="1" s="1"/>
  <c r="DE159" i="1"/>
  <c r="DD159" i="1"/>
  <c r="DD163" i="1" s="1"/>
  <c r="DC159" i="1"/>
  <c r="DC163" i="1" s="1"/>
  <c r="DC173" i="1" s="1"/>
  <c r="DB159" i="1"/>
  <c r="DB163" i="1" s="1"/>
  <c r="EI155" i="1"/>
  <c r="EH155" i="1"/>
  <c r="EG155" i="1"/>
  <c r="EF155" i="1"/>
  <c r="EE155" i="1"/>
  <c r="ED155" i="1"/>
  <c r="EC155" i="1"/>
  <c r="EB155" i="1"/>
  <c r="EA155" i="1"/>
  <c r="DZ155" i="1"/>
  <c r="DY155" i="1"/>
  <c r="DX155" i="1"/>
  <c r="DW155" i="1"/>
  <c r="DV155" i="1"/>
  <c r="DU155" i="1"/>
  <c r="DT155" i="1"/>
  <c r="DS155" i="1"/>
  <c r="DR155" i="1"/>
  <c r="DQ155" i="1"/>
  <c r="DP155" i="1"/>
  <c r="DO155" i="1"/>
  <c r="DN155" i="1"/>
  <c r="DM155" i="1"/>
  <c r="DL155" i="1"/>
  <c r="DK155" i="1"/>
  <c r="DJ155" i="1"/>
  <c r="DI155" i="1"/>
  <c r="DH155" i="1"/>
  <c r="DG155" i="1"/>
  <c r="DF155" i="1"/>
  <c r="DE155" i="1"/>
  <c r="DD155" i="1"/>
  <c r="DC155" i="1"/>
  <c r="DB155" i="1"/>
  <c r="DA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Z153" i="1"/>
  <c r="DZ161" i="1" s="1"/>
  <c r="DY153" i="1"/>
  <c r="DY157" i="1" s="1"/>
  <c r="DX153" i="1"/>
  <c r="DX157" i="1" s="1"/>
  <c r="DW153" i="1"/>
  <c r="DV153" i="1"/>
  <c r="DV161" i="1" s="1"/>
  <c r="DU153" i="1"/>
  <c r="DU157" i="1" s="1"/>
  <c r="DU167" i="1" s="1"/>
  <c r="DT153" i="1"/>
  <c r="DT157" i="1" s="1"/>
  <c r="DS153" i="1"/>
  <c r="DS159" i="1" s="1"/>
  <c r="DS165" i="1" s="1"/>
  <c r="DR153" i="1"/>
  <c r="DR161" i="1" s="1"/>
  <c r="DQ153" i="1"/>
  <c r="DQ157" i="1" s="1"/>
  <c r="DP153" i="1"/>
  <c r="DP157" i="1" s="1"/>
  <c r="DO153" i="1"/>
  <c r="DO157" i="1" s="1"/>
  <c r="DO167" i="1" s="1"/>
  <c r="DN153" i="1"/>
  <c r="DN161" i="1" s="1"/>
  <c r="DM153" i="1"/>
  <c r="DM157" i="1" s="1"/>
  <c r="DL153" i="1"/>
  <c r="DK153" i="1"/>
  <c r="DK161" i="1" s="1"/>
  <c r="DJ153" i="1"/>
  <c r="DJ161" i="1" s="1"/>
  <c r="DI153" i="1"/>
  <c r="DI157" i="1" s="1"/>
  <c r="DI167" i="1" s="1"/>
  <c r="DH153" i="1"/>
  <c r="DH157" i="1" s="1"/>
  <c r="DG153" i="1"/>
  <c r="DF153" i="1"/>
  <c r="DE153" i="1"/>
  <c r="DE157" i="1" s="1"/>
  <c r="DD153" i="1"/>
  <c r="DD157" i="1" s="1"/>
  <c r="DC153" i="1"/>
  <c r="DC157" i="1" s="1"/>
  <c r="DC167" i="1" s="1"/>
  <c r="DB153" i="1"/>
  <c r="DB161" i="1" s="1"/>
  <c r="DA153" i="1"/>
  <c r="DA157" i="1" s="1"/>
  <c r="EI151" i="1"/>
  <c r="EH151" i="1"/>
  <c r="EG151" i="1"/>
  <c r="EF151" i="1"/>
  <c r="EE151" i="1"/>
  <c r="ED151" i="1"/>
  <c r="EC151" i="1"/>
  <c r="EB151" i="1"/>
  <c r="EA151" i="1"/>
  <c r="EA161" i="1" s="1"/>
  <c r="DZ151" i="1"/>
  <c r="DY151" i="1"/>
  <c r="DX151" i="1"/>
  <c r="DW151" i="1"/>
  <c r="DV151" i="1"/>
  <c r="DU151" i="1"/>
  <c r="DU161" i="1" s="1"/>
  <c r="DT151" i="1"/>
  <c r="DS151" i="1"/>
  <c r="DR151" i="1"/>
  <c r="DQ151" i="1"/>
  <c r="DP151" i="1"/>
  <c r="DO151" i="1"/>
  <c r="DO161" i="1" s="1"/>
  <c r="DN151" i="1"/>
  <c r="DM151" i="1"/>
  <c r="DL151" i="1"/>
  <c r="DK151" i="1"/>
  <c r="DJ151" i="1"/>
  <c r="DI151" i="1"/>
  <c r="DI161" i="1" s="1"/>
  <c r="DH151" i="1"/>
  <c r="DG151" i="1"/>
  <c r="DF151" i="1"/>
  <c r="DE151" i="1"/>
  <c r="DD151" i="1"/>
  <c r="DC151" i="1"/>
  <c r="DC161" i="1" s="1"/>
  <c r="DB151" i="1"/>
  <c r="DA151" i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EM118" i="1"/>
  <c r="EL118" i="1"/>
  <c r="EK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EM110" i="1"/>
  <c r="EL110" i="1"/>
  <c r="EK110" i="1"/>
  <c r="EK120" i="1" s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EM104" i="1"/>
  <c r="EL104" i="1"/>
  <c r="EL108" i="1" s="1"/>
  <c r="EK104" i="1"/>
  <c r="EK114" i="1" s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EM98" i="1"/>
  <c r="EM102" i="1" s="1"/>
  <c r="EL98" i="1"/>
  <c r="EL102" i="1" s="1"/>
  <c r="EK98" i="1"/>
  <c r="EK102" i="1" s="1"/>
  <c r="EK112" i="1" s="1"/>
  <c r="EK116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EM92" i="1"/>
  <c r="EL92" i="1"/>
  <c r="EK92" i="1"/>
  <c r="EK96" i="1" s="1"/>
  <c r="EK106" i="1" s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EM86" i="1"/>
  <c r="EL86" i="1"/>
  <c r="EL90" i="1" s="1"/>
  <c r="EK86" i="1"/>
  <c r="EK90" i="1" s="1"/>
  <c r="EK10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EM80" i="1"/>
  <c r="EL80" i="1"/>
  <c r="EL84" i="1" s="1"/>
  <c r="EK80" i="1"/>
  <c r="EK84" i="1" s="1"/>
  <c r="EK94" i="1" s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EM74" i="1"/>
  <c r="EM78" i="1" s="1"/>
  <c r="EL74" i="1"/>
  <c r="EK74" i="1"/>
  <c r="EK78" i="1" s="1"/>
  <c r="EK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EM68" i="1"/>
  <c r="EM76" i="1" s="1"/>
  <c r="EL68" i="1"/>
  <c r="EL72" i="1" s="1"/>
  <c r="EK68" i="1"/>
  <c r="EK72" i="1" s="1"/>
  <c r="EK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EM66" i="1"/>
  <c r="EL66" i="1"/>
  <c r="EK66" i="1"/>
  <c r="EK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S40" i="1" s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GY197" i="1" l="1"/>
  <c r="FZ106" i="1"/>
  <c r="FZ167" i="1"/>
  <c r="GX167" i="1"/>
  <c r="GU72" i="1"/>
  <c r="FS159" i="1"/>
  <c r="FS165" i="1" s="1"/>
  <c r="FS169" i="1" s="1"/>
  <c r="GS193" i="1"/>
  <c r="EL106" i="1"/>
  <c r="GH106" i="1"/>
  <c r="FS80" i="1"/>
  <c r="FS84" i="1" s="1"/>
  <c r="FB167" i="1"/>
  <c r="FV167" i="1"/>
  <c r="GT167" i="1"/>
  <c r="GD197" i="1"/>
  <c r="GD201" i="1" s="1"/>
  <c r="FC193" i="1"/>
  <c r="DW197" i="1"/>
  <c r="DW201" i="1" s="1"/>
  <c r="FG159" i="1"/>
  <c r="FG165" i="1" s="1"/>
  <c r="FG169" i="1" s="1"/>
  <c r="FK167" i="1"/>
  <c r="IW72" i="1"/>
  <c r="DB179" i="1"/>
  <c r="EU159" i="1"/>
  <c r="EU165" i="1" s="1"/>
  <c r="EU169" i="1" s="1"/>
  <c r="EY167" i="1"/>
  <c r="GQ159" i="1"/>
  <c r="GQ165" i="1" s="1"/>
  <c r="GQ169" i="1" s="1"/>
  <c r="GU167" i="1"/>
  <c r="EP167" i="1"/>
  <c r="FJ167" i="1"/>
  <c r="EL179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DF161" i="1"/>
  <c r="DF157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DB157" i="1"/>
  <c r="FP185" i="1"/>
  <c r="GN179" i="1"/>
  <c r="GX179" i="1"/>
  <c r="EQ193" i="1"/>
  <c r="FV157" i="1"/>
  <c r="EM167" i="1"/>
  <c r="EM163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DQ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DZ167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EM197" i="1"/>
  <c r="EM187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DN179" i="1"/>
  <c r="EG179" i="1"/>
  <c r="DS203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V199" i="1" s="1"/>
  <c r="FW191" i="1"/>
  <c r="GE203" i="1"/>
  <c r="FP88" i="1"/>
  <c r="HP72" i="1"/>
  <c r="IV72" i="1"/>
  <c r="JQ82" i="1"/>
  <c r="DN157" i="1"/>
  <c r="ED167" i="1"/>
  <c r="DE179" i="1"/>
  <c r="EX157" i="1"/>
  <c r="FN157" i="1"/>
  <c r="GD157" i="1"/>
  <c r="GT157" i="1"/>
  <c r="FK163" i="1"/>
  <c r="EL167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DZ157" i="1"/>
  <c r="EB169" i="1"/>
  <c r="DS201" i="1"/>
  <c r="EL157" i="1"/>
  <c r="FB157" i="1"/>
  <c r="FR157" i="1"/>
  <c r="GH157" i="1"/>
  <c r="GX157" i="1"/>
  <c r="EV167" i="1"/>
  <c r="FH167" i="1"/>
  <c r="FT167" i="1"/>
  <c r="GF167" i="1"/>
  <c r="GR167" i="1"/>
  <c r="EY163" i="1"/>
  <c r="GU163" i="1"/>
  <c r="EM17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EL191" i="1"/>
  <c r="GH191" i="1"/>
  <c r="FW187" i="1"/>
  <c r="GY187" i="1"/>
  <c r="GC191" i="1"/>
  <c r="GR191" i="1"/>
  <c r="FO193" i="1"/>
  <c r="GZ165" i="1"/>
  <c r="GZ163" i="1"/>
  <c r="FG171" i="1"/>
  <c r="GQ171" i="1"/>
  <c r="ER161" i="1"/>
  <c r="EZ161" i="1"/>
  <c r="FH161" i="1"/>
  <c r="FP161" i="1"/>
  <c r="FX161" i="1"/>
  <c r="GF161" i="1"/>
  <c r="GR161" i="1"/>
  <c r="EL169" i="1"/>
  <c r="EL173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M157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M169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EL175" i="1"/>
  <c r="FH175" i="1"/>
  <c r="EL18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M175" i="1"/>
  <c r="EM17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FW201" i="1"/>
  <c r="EZ185" i="1"/>
  <c r="GF185" i="1"/>
  <c r="EK193" i="1"/>
  <c r="EK199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L187" i="1"/>
  <c r="EX187" i="1"/>
  <c r="FF187" i="1"/>
  <c r="GL187" i="1"/>
  <c r="EL197" i="1"/>
  <c r="EP193" i="1"/>
  <c r="EP197" i="1"/>
  <c r="ET197" i="1"/>
  <c r="ET193" i="1"/>
  <c r="GX193" i="1"/>
  <c r="GX197" i="1"/>
  <c r="EM191" i="1"/>
  <c r="FX191" i="1"/>
  <c r="EL193" i="1"/>
  <c r="EM201" i="1"/>
  <c r="GL197" i="1"/>
  <c r="FU199" i="1"/>
  <c r="GO179" i="1"/>
  <c r="GL173" i="1"/>
  <c r="GC181" i="1"/>
  <c r="ET191" i="1"/>
  <c r="ET187" i="1"/>
  <c r="FP187" i="1"/>
  <c r="FP191" i="1"/>
  <c r="GP191" i="1"/>
  <c r="GP199" i="1" s="1"/>
  <c r="GP187" i="1"/>
  <c r="GY201" i="1"/>
  <c r="EM185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EV199" i="1" s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DD173" i="1"/>
  <c r="DD169" i="1"/>
  <c r="DW169" i="1"/>
  <c r="DW173" i="1"/>
  <c r="EZ82" i="1"/>
  <c r="EZ78" i="1"/>
  <c r="DN175" i="1"/>
  <c r="EG175" i="1"/>
  <c r="FR16" i="1"/>
  <c r="EM72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DG159" i="1"/>
  <c r="DG157" i="1"/>
  <c r="DW161" i="1"/>
  <c r="DW157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EM112" i="1"/>
  <c r="EM116" i="1" s="1"/>
  <c r="FK112" i="1"/>
  <c r="FK116" i="1" s="1"/>
  <c r="GI108" i="1"/>
  <c r="GI112" i="1"/>
  <c r="GI116" i="1" s="1"/>
  <c r="EM108" i="1"/>
  <c r="IT84" i="1"/>
  <c r="IT88" i="1"/>
  <c r="HH94" i="1"/>
  <c r="HQ94" i="1"/>
  <c r="IO94" i="1"/>
  <c r="DL157" i="1"/>
  <c r="DL161" i="1"/>
  <c r="EF157" i="1"/>
  <c r="EF161" i="1"/>
  <c r="DH167" i="1"/>
  <c r="DH163" i="1"/>
  <c r="DL167" i="1"/>
  <c r="DL163" i="1"/>
  <c r="DI199" i="1"/>
  <c r="DI193" i="1"/>
  <c r="DE175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DH173" i="1"/>
  <c r="DL173" i="1"/>
  <c r="DL169" i="1"/>
  <c r="DQ173" i="1"/>
  <c r="EF173" i="1"/>
  <c r="EF169" i="1"/>
  <c r="DR167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DR157" i="1"/>
  <c r="ED157" i="1"/>
  <c r="DT173" i="1"/>
  <c r="DX173" i="1"/>
  <c r="DT169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DJ157" i="1"/>
  <c r="DV157" i="1"/>
  <c r="DK167" i="1"/>
  <c r="DP167" i="1"/>
  <c r="EI167" i="1"/>
  <c r="DP173" i="1"/>
  <c r="DJ167" i="1"/>
  <c r="DQ179" i="1"/>
  <c r="DV179" i="1"/>
  <c r="DK173" i="1"/>
  <c r="DS171" i="1"/>
  <c r="DS169" i="1"/>
  <c r="DY159" i="1"/>
  <c r="EC167" i="1"/>
  <c r="EC163" i="1"/>
  <c r="DE161" i="1"/>
  <c r="ED173" i="1"/>
  <c r="ED169" i="1"/>
  <c r="EB179" i="1"/>
  <c r="EB175" i="1"/>
  <c r="DD167" i="1"/>
  <c r="DM159" i="1"/>
  <c r="DQ167" i="1"/>
  <c r="DQ163" i="1"/>
  <c r="DT161" i="1"/>
  <c r="EB161" i="1"/>
  <c r="EG161" i="1"/>
  <c r="DS163" i="1"/>
  <c r="DE173" i="1"/>
  <c r="DN173" i="1"/>
  <c r="DN169" i="1"/>
  <c r="DR173" i="1"/>
  <c r="DR169" i="1"/>
  <c r="DV173" i="1"/>
  <c r="DV169" i="1"/>
  <c r="DB167" i="1"/>
  <c r="DV167" i="1"/>
  <c r="DJ179" i="1"/>
  <c r="DT179" i="1"/>
  <c r="DT175" i="1"/>
  <c r="DX179" i="1"/>
  <c r="DX175" i="1"/>
  <c r="EI173" i="1"/>
  <c r="DQ185" i="1"/>
  <c r="DQ199" i="1" s="1"/>
  <c r="DQ181" i="1"/>
  <c r="DR179" i="1"/>
  <c r="DZ173" i="1"/>
  <c r="DZ169" i="1"/>
  <c r="DD175" i="1"/>
  <c r="DD179" i="1"/>
  <c r="EC181" i="1"/>
  <c r="DK157" i="1"/>
  <c r="DS157" i="1"/>
  <c r="DA159" i="1"/>
  <c r="DE167" i="1"/>
  <c r="DE163" i="1"/>
  <c r="DW167" i="1"/>
  <c r="EF167" i="1"/>
  <c r="DH161" i="1"/>
  <c r="DP161" i="1"/>
  <c r="EC161" i="1"/>
  <c r="DB173" i="1"/>
  <c r="DB169" i="1"/>
  <c r="DF173" i="1"/>
  <c r="DF169" i="1"/>
  <c r="DJ173" i="1"/>
  <c r="DJ169" i="1"/>
  <c r="DF167" i="1"/>
  <c r="DN167" i="1"/>
  <c r="DF179" i="1"/>
  <c r="DP179" i="1"/>
  <c r="DP175" i="1"/>
  <c r="DZ179" i="1"/>
  <c r="ED179" i="1"/>
  <c r="DE185" i="1"/>
  <c r="DE181" i="1"/>
  <c r="DE193" i="1"/>
  <c r="DE197" i="1"/>
  <c r="DJ193" i="1"/>
  <c r="DJ197" i="1"/>
  <c r="DT167" i="1"/>
  <c r="DX167" i="1"/>
  <c r="EB167" i="1"/>
  <c r="EG167" i="1"/>
  <c r="EG163" i="1"/>
  <c r="DD161" i="1"/>
  <c r="DQ161" i="1"/>
  <c r="DX161" i="1"/>
  <c r="EC173" i="1"/>
  <c r="EG173" i="1"/>
  <c r="DH175" i="1"/>
  <c r="DH179" i="1"/>
  <c r="EF179" i="1"/>
  <c r="EF175" i="1"/>
  <c r="EG185" i="1"/>
  <c r="EG181" i="1"/>
  <c r="DL179" i="1"/>
  <c r="DH191" i="1"/>
  <c r="DH187" i="1"/>
  <c r="DL191" i="1"/>
  <c r="DL187" i="1"/>
  <c r="EF191" i="1"/>
  <c r="EF187" i="1"/>
  <c r="DB185" i="1"/>
  <c r="DB181" i="1"/>
  <c r="DF185" i="1"/>
  <c r="DF181" i="1"/>
  <c r="DJ185" i="1"/>
  <c r="DJ181" i="1"/>
  <c r="DN185" i="1"/>
  <c r="DN181" i="1"/>
  <c r="DR185" i="1"/>
  <c r="DR181" i="1"/>
  <c r="DV185" i="1"/>
  <c r="DV181" i="1"/>
  <c r="DZ185" i="1"/>
  <c r="DZ181" i="1"/>
  <c r="ED185" i="1"/>
  <c r="ED181" i="1"/>
  <c r="DD191" i="1"/>
  <c r="DD187" i="1"/>
  <c r="EB191" i="1"/>
  <c r="EB187" i="1"/>
  <c r="DK185" i="1"/>
  <c r="DW185" i="1"/>
  <c r="DE191" i="1"/>
  <c r="DT191" i="1"/>
  <c r="DT187" i="1"/>
  <c r="DX191" i="1"/>
  <c r="DX187" i="1"/>
  <c r="EC191" i="1"/>
  <c r="EI185" i="1"/>
  <c r="EE203" i="1"/>
  <c r="DK179" i="1"/>
  <c r="DW179" i="1"/>
  <c r="EI179" i="1"/>
  <c r="DD185" i="1"/>
  <c r="DH181" i="1"/>
  <c r="DH185" i="1"/>
  <c r="DL181" i="1"/>
  <c r="DL185" i="1"/>
  <c r="DP181" i="1"/>
  <c r="DP185" i="1"/>
  <c r="DP191" i="1"/>
  <c r="DP187" i="1"/>
  <c r="DN193" i="1"/>
  <c r="DN197" i="1"/>
  <c r="DR193" i="1"/>
  <c r="DR197" i="1"/>
  <c r="DT185" i="1"/>
  <c r="DX185" i="1"/>
  <c r="EB185" i="1"/>
  <c r="EF185" i="1"/>
  <c r="DB193" i="1"/>
  <c r="DB197" i="1"/>
  <c r="DF193" i="1"/>
  <c r="DF197" i="1"/>
  <c r="DK197" i="1"/>
  <c r="EG191" i="1"/>
  <c r="DB191" i="1"/>
  <c r="DF191" i="1"/>
  <c r="DJ191" i="1"/>
  <c r="DN191" i="1"/>
  <c r="DR191" i="1"/>
  <c r="DV191" i="1"/>
  <c r="DZ191" i="1"/>
  <c r="ED191" i="1"/>
  <c r="DQ187" i="1"/>
  <c r="DV187" i="1"/>
  <c r="ED193" i="1"/>
  <c r="ED197" i="1"/>
  <c r="EI197" i="1"/>
  <c r="DK191" i="1"/>
  <c r="DW191" i="1"/>
  <c r="EI191" i="1"/>
  <c r="EI199" i="1" s="1"/>
  <c r="DE187" i="1"/>
  <c r="DR187" i="1"/>
  <c r="DW187" i="1"/>
  <c r="EC187" i="1"/>
  <c r="DV193" i="1"/>
  <c r="DV197" i="1"/>
  <c r="DZ197" i="1"/>
  <c r="DK193" i="1"/>
  <c r="DU193" i="1"/>
  <c r="EA193" i="1"/>
  <c r="DA203" i="1"/>
  <c r="DQ197" i="1"/>
  <c r="EG197" i="1"/>
  <c r="DD197" i="1"/>
  <c r="DH197" i="1"/>
  <c r="DL197" i="1"/>
  <c r="DP197" i="1"/>
  <c r="DT197" i="1"/>
  <c r="DX197" i="1"/>
  <c r="EB197" i="1"/>
  <c r="EF197" i="1"/>
  <c r="DL193" i="1"/>
  <c r="DW193" i="1"/>
  <c r="EB193" i="1"/>
  <c r="DM203" i="1"/>
  <c r="EC197" i="1"/>
  <c r="EH203" i="1"/>
  <c r="EH201" i="1"/>
  <c r="DG203" i="1"/>
  <c r="DC193" i="1"/>
  <c r="DH193" i="1"/>
  <c r="DX193" i="1"/>
  <c r="EI193" i="1"/>
  <c r="DY203" i="1"/>
  <c r="DA201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N114" i="1" s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EL88" i="1"/>
  <c r="EL7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Q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EM88" i="1"/>
  <c r="EM84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EL82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L76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M82" i="1"/>
  <c r="EY82" i="1"/>
  <c r="GI82" i="1"/>
  <c r="FP84" i="1"/>
  <c r="EN94" i="1"/>
  <c r="EV94" i="1"/>
  <c r="EV90" i="1"/>
  <c r="FD94" i="1"/>
  <c r="GU90" i="1"/>
  <c r="EM100" i="1"/>
  <c r="EM96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FD114" i="1" s="1"/>
  <c r="HA112" i="1"/>
  <c r="EM94" i="1"/>
  <c r="EM90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EM10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EL94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L10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EL96" i="1"/>
  <c r="FB96" i="1"/>
  <c r="GH96" i="1"/>
  <c r="GT96" i="1"/>
  <c r="ET106" i="1"/>
  <c r="EY106" i="1"/>
  <c r="FH106" i="1"/>
  <c r="FH114" i="1" s="1"/>
  <c r="FL106" i="1"/>
  <c r="FP106" i="1"/>
  <c r="GC106" i="1"/>
  <c r="GC102" i="1"/>
  <c r="GP106" i="1"/>
  <c r="EP106" i="1"/>
  <c r="GL106" i="1"/>
  <c r="EV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EK108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L112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GL199" i="1" l="1"/>
  <c r="IV114" i="1"/>
  <c r="FZ199" i="1"/>
  <c r="HT114" i="1"/>
  <c r="JI86" i="1"/>
  <c r="GD114" i="1"/>
  <c r="HA114" i="1"/>
  <c r="EO169" i="1"/>
  <c r="EU171" i="1"/>
  <c r="EU175" i="1" s="1"/>
  <c r="HY84" i="1"/>
  <c r="EU163" i="1"/>
  <c r="FG163" i="1"/>
  <c r="EM120" i="1"/>
  <c r="GR114" i="1"/>
  <c r="GE80" i="1"/>
  <c r="GE84" i="1" s="1"/>
  <c r="EM205" i="1"/>
  <c r="FS163" i="1"/>
  <c r="FG86" i="1"/>
  <c r="GD205" i="1"/>
  <c r="ET199" i="1"/>
  <c r="GK169" i="1"/>
  <c r="ED199" i="1"/>
  <c r="DN199" i="1"/>
  <c r="EU80" i="1"/>
  <c r="EU84" i="1" s="1"/>
  <c r="EY205" i="1"/>
  <c r="FM169" i="1"/>
  <c r="GP114" i="1"/>
  <c r="EL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DK199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DX199" i="1"/>
  <c r="FD199" i="1"/>
  <c r="FL199" i="1"/>
  <c r="FJ199" i="1"/>
  <c r="EL199" i="1"/>
  <c r="FS171" i="1"/>
  <c r="FS175" i="1" s="1"/>
  <c r="FW199" i="1"/>
  <c r="IH114" i="1"/>
  <c r="GI120" i="1"/>
  <c r="FP114" i="1"/>
  <c r="IO114" i="1"/>
  <c r="GX114" i="1"/>
  <c r="GJ114" i="1"/>
  <c r="DV199" i="1"/>
  <c r="DF199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DZ199" i="1"/>
  <c r="DJ199" i="1"/>
  <c r="GI205" i="1"/>
  <c r="FH199" i="1"/>
  <c r="EM199" i="1"/>
  <c r="FW205" i="1"/>
  <c r="GE86" i="1"/>
  <c r="GE92" i="1" s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U177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EL201" i="1"/>
  <c r="EL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DW199" i="1"/>
  <c r="EG199" i="1"/>
  <c r="EE165" i="1"/>
  <c r="EE163" i="1"/>
  <c r="DG165" i="1"/>
  <c r="DG163" i="1"/>
  <c r="FK120" i="1"/>
  <c r="FL114" i="1"/>
  <c r="FB114" i="1"/>
  <c r="FN114" i="1"/>
  <c r="GV114" i="1"/>
  <c r="FT44" i="1"/>
  <c r="HQ114" i="1"/>
  <c r="JJ114" i="1"/>
  <c r="DR199" i="1"/>
  <c r="DB199" i="1"/>
  <c r="DP199" i="1"/>
  <c r="FT114" i="1"/>
  <c r="IX114" i="1"/>
  <c r="IU114" i="1"/>
  <c r="JQ120" i="1"/>
  <c r="DE199" i="1"/>
  <c r="DX205" i="1"/>
  <c r="DX201" i="1"/>
  <c r="DH205" i="1"/>
  <c r="DH201" i="1"/>
  <c r="DV201" i="1"/>
  <c r="DV205" i="1"/>
  <c r="DW205" i="1"/>
  <c r="DN201" i="1"/>
  <c r="DN205" i="1"/>
  <c r="EB199" i="1"/>
  <c r="EF199" i="1"/>
  <c r="DT205" i="1"/>
  <c r="DT201" i="1"/>
  <c r="DD205" i="1"/>
  <c r="DD201" i="1"/>
  <c r="DZ201" i="1"/>
  <c r="DZ205" i="1"/>
  <c r="EI201" i="1"/>
  <c r="EI205" i="1"/>
  <c r="DB201" i="1"/>
  <c r="DB205" i="1"/>
  <c r="DH199" i="1"/>
  <c r="DE205" i="1"/>
  <c r="DE201" i="1"/>
  <c r="DM165" i="1"/>
  <c r="DM163" i="1"/>
  <c r="DY165" i="1"/>
  <c r="DY163" i="1"/>
  <c r="DS177" i="1"/>
  <c r="DS175" i="1"/>
  <c r="EC205" i="1"/>
  <c r="EC201" i="1"/>
  <c r="EF205" i="1"/>
  <c r="EF201" i="1"/>
  <c r="DP205" i="1"/>
  <c r="DP201" i="1"/>
  <c r="EG205" i="1"/>
  <c r="EG201" i="1"/>
  <c r="ED201" i="1"/>
  <c r="ED205" i="1"/>
  <c r="DK201" i="1"/>
  <c r="DK205" i="1"/>
  <c r="DR201" i="1"/>
  <c r="DR205" i="1"/>
  <c r="DD199" i="1"/>
  <c r="EB205" i="1"/>
  <c r="EB201" i="1"/>
  <c r="DL205" i="1"/>
  <c r="DL201" i="1"/>
  <c r="DQ205" i="1"/>
  <c r="DQ201" i="1"/>
  <c r="DF201" i="1"/>
  <c r="DF205" i="1"/>
  <c r="DT199" i="1"/>
  <c r="DL199" i="1"/>
  <c r="DJ201" i="1"/>
  <c r="DJ205" i="1"/>
  <c r="DA165" i="1"/>
  <c r="DA163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I92" i="1"/>
  <c r="JI90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W90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EL120" i="1"/>
  <c r="EL116" i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FG92" i="1"/>
  <c r="FG90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EM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EU86" i="1" l="1"/>
  <c r="EU92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EU183" i="1"/>
  <c r="EU181" i="1"/>
  <c r="GW181" i="1"/>
  <c r="GW183" i="1"/>
  <c r="FY181" i="1"/>
  <c r="FY183" i="1"/>
  <c r="EE169" i="1"/>
  <c r="EE171" i="1"/>
  <c r="DG169" i="1"/>
  <c r="DG171" i="1"/>
  <c r="DA171" i="1"/>
  <c r="DA169" i="1"/>
  <c r="DS183" i="1"/>
  <c r="DS181" i="1"/>
  <c r="DY171" i="1"/>
  <c r="DY169" i="1"/>
  <c r="DM171" i="1"/>
  <c r="DM169" i="1"/>
  <c r="HS86" i="1"/>
  <c r="HS84" i="1"/>
  <c r="JR86" i="1"/>
  <c r="JR84" i="1"/>
  <c r="IW96" i="1"/>
  <c r="IW98" i="1"/>
  <c r="JO86" i="1"/>
  <c r="JO84" i="1"/>
  <c r="JI96" i="1"/>
  <c r="JI98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8" i="1"/>
  <c r="FG96" i="1"/>
  <c r="GQ98" i="1"/>
  <c r="GQ96" i="1"/>
  <c r="FA86" i="1"/>
  <c r="FA84" i="1"/>
  <c r="EU98" i="1"/>
  <c r="EU96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EH175" i="1" l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DG177" i="1"/>
  <c r="DG175" i="1"/>
  <c r="DM175" i="1"/>
  <c r="DM177" i="1"/>
  <c r="EH183" i="1"/>
  <c r="EH181" i="1"/>
  <c r="DY175" i="1"/>
  <c r="DY177" i="1"/>
  <c r="DS189" i="1"/>
  <c r="DS187" i="1"/>
  <c r="DA175" i="1"/>
  <c r="DA177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DG183" i="1"/>
  <c r="DG181" i="1"/>
  <c r="EE183" i="1"/>
  <c r="EE181" i="1"/>
  <c r="DS193" i="1"/>
  <c r="DS195" i="1"/>
  <c r="EH187" i="1"/>
  <c r="EH189" i="1"/>
  <c r="DA183" i="1"/>
  <c r="DA181" i="1"/>
  <c r="DY183" i="1"/>
  <c r="DY181" i="1"/>
  <c r="DM183" i="1"/>
  <c r="DM181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FS125" i="1" s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GZ104" i="1" l="1"/>
  <c r="GZ102" i="1"/>
  <c r="GZ195" i="1"/>
  <c r="GZ193" i="1"/>
  <c r="EE189" i="1"/>
  <c r="EE187" i="1"/>
  <c r="DG189" i="1"/>
  <c r="DG187" i="1"/>
  <c r="DM189" i="1"/>
  <c r="DM187" i="1"/>
  <c r="DY189" i="1"/>
  <c r="DY187" i="1"/>
  <c r="EH193" i="1"/>
  <c r="EH195" i="1"/>
  <c r="DA187" i="1"/>
  <c r="DA189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DG195" i="1"/>
  <c r="DG193" i="1"/>
  <c r="EE195" i="1"/>
  <c r="EE193" i="1"/>
  <c r="DY195" i="1"/>
  <c r="DY193" i="1"/>
  <c r="DA195" i="1"/>
  <c r="DA193" i="1"/>
  <c r="DM195" i="1"/>
  <c r="DM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DY120" i="1"/>
  <c r="DS120" i="1"/>
  <c r="DM120" i="1"/>
  <c r="DG120" i="1"/>
  <c r="DA120" i="1"/>
  <c r="EI118" i="1"/>
  <c r="EG118" i="1"/>
  <c r="EF118" i="1"/>
  <c r="ED118" i="1"/>
  <c r="EC118" i="1"/>
  <c r="EB118" i="1"/>
  <c r="EA118" i="1"/>
  <c r="DZ118" i="1"/>
  <c r="DX118" i="1"/>
  <c r="DW118" i="1"/>
  <c r="DV118" i="1"/>
  <c r="DU118" i="1"/>
  <c r="DT118" i="1"/>
  <c r="DR118" i="1"/>
  <c r="DQ118" i="1"/>
  <c r="DP118" i="1"/>
  <c r="DO118" i="1"/>
  <c r="DN118" i="1"/>
  <c r="DL118" i="1"/>
  <c r="DK118" i="1"/>
  <c r="DJ118" i="1"/>
  <c r="DI118" i="1"/>
  <c r="DH118" i="1"/>
  <c r="DF118" i="1"/>
  <c r="DE118" i="1"/>
  <c r="DD118" i="1"/>
  <c r="DC118" i="1"/>
  <c r="DB118" i="1"/>
  <c r="B118" i="1"/>
  <c r="A118" i="1"/>
  <c r="EH114" i="1"/>
  <c r="EE114" i="1"/>
  <c r="DY114" i="1"/>
  <c r="DS114" i="1"/>
  <c r="DM114" i="1"/>
  <c r="DG114" i="1"/>
  <c r="DA114" i="1"/>
  <c r="EH112" i="1"/>
  <c r="EH116" i="1" s="1"/>
  <c r="EE112" i="1"/>
  <c r="DY112" i="1"/>
  <c r="DS112" i="1"/>
  <c r="DM112" i="1"/>
  <c r="DG112" i="1"/>
  <c r="DA112" i="1"/>
  <c r="EI110" i="1"/>
  <c r="EG110" i="1"/>
  <c r="EF110" i="1"/>
  <c r="ED110" i="1"/>
  <c r="EC110" i="1"/>
  <c r="EB110" i="1"/>
  <c r="EA110" i="1"/>
  <c r="EA120" i="1" s="1"/>
  <c r="DZ110" i="1"/>
  <c r="DX110" i="1"/>
  <c r="DW110" i="1"/>
  <c r="DV110" i="1"/>
  <c r="DU110" i="1"/>
  <c r="DU120" i="1" s="1"/>
  <c r="DT110" i="1"/>
  <c r="DR110" i="1"/>
  <c r="DQ110" i="1"/>
  <c r="DP110" i="1"/>
  <c r="DO110" i="1"/>
  <c r="DO120" i="1" s="1"/>
  <c r="DN110" i="1"/>
  <c r="DL110" i="1"/>
  <c r="DK110" i="1"/>
  <c r="DJ110" i="1"/>
  <c r="DI110" i="1"/>
  <c r="DI120" i="1" s="1"/>
  <c r="DH110" i="1"/>
  <c r="DF110" i="1"/>
  <c r="DE110" i="1"/>
  <c r="DD110" i="1"/>
  <c r="DC110" i="1"/>
  <c r="DC120" i="1" s="1"/>
  <c r="DB110" i="1"/>
  <c r="B110" i="1"/>
  <c r="A110" i="1"/>
  <c r="A120" i="1" s="1"/>
  <c r="EH106" i="1"/>
  <c r="EE106" i="1"/>
  <c r="DY106" i="1"/>
  <c r="DS106" i="1"/>
  <c r="DM106" i="1"/>
  <c r="DG106" i="1"/>
  <c r="DA106" i="1"/>
  <c r="EI104" i="1"/>
  <c r="EG104" i="1"/>
  <c r="EF104" i="1"/>
  <c r="ED104" i="1"/>
  <c r="EC104" i="1"/>
  <c r="EB104" i="1"/>
  <c r="EB108" i="1" s="1"/>
  <c r="EA104" i="1"/>
  <c r="DZ104" i="1"/>
  <c r="DX104" i="1"/>
  <c r="DX108" i="1" s="1"/>
  <c r="DW104" i="1"/>
  <c r="DV104" i="1"/>
  <c r="DU104" i="1"/>
  <c r="DT104" i="1"/>
  <c r="DT108" i="1" s="1"/>
  <c r="DR104" i="1"/>
  <c r="DQ104" i="1"/>
  <c r="DP104" i="1"/>
  <c r="DO104" i="1"/>
  <c r="DN104" i="1"/>
  <c r="DL104" i="1"/>
  <c r="DL108" i="1" s="1"/>
  <c r="DK104" i="1"/>
  <c r="DJ104" i="1"/>
  <c r="DI104" i="1"/>
  <c r="DH104" i="1"/>
  <c r="DF104" i="1"/>
  <c r="DE104" i="1"/>
  <c r="DD104" i="1"/>
  <c r="DD108" i="1" s="1"/>
  <c r="DC104" i="1"/>
  <c r="DB104" i="1"/>
  <c r="B104" i="1"/>
  <c r="A104" i="1"/>
  <c r="EH100" i="1"/>
  <c r="EE100" i="1"/>
  <c r="DY100" i="1"/>
  <c r="DS100" i="1"/>
  <c r="DM100" i="1"/>
  <c r="DG100" i="1"/>
  <c r="DA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Z98" i="1"/>
  <c r="DZ102" i="1" s="1"/>
  <c r="DX98" i="1"/>
  <c r="DX102" i="1" s="1"/>
  <c r="DW98" i="1"/>
  <c r="DV98" i="1"/>
  <c r="DU98" i="1"/>
  <c r="DU102" i="1" s="1"/>
  <c r="DU112" i="1" s="1"/>
  <c r="DU116" i="1" s="1"/>
  <c r="DT98" i="1"/>
  <c r="DT102" i="1" s="1"/>
  <c r="DR98" i="1"/>
  <c r="DR102" i="1" s="1"/>
  <c r="DQ98" i="1"/>
  <c r="DP98" i="1"/>
  <c r="DO98" i="1"/>
  <c r="DO102" i="1" s="1"/>
  <c r="DO112" i="1" s="1"/>
  <c r="DO116" i="1" s="1"/>
  <c r="DN98" i="1"/>
  <c r="DL98" i="1"/>
  <c r="DK98" i="1"/>
  <c r="DJ98" i="1"/>
  <c r="DJ102" i="1" s="1"/>
  <c r="DI98" i="1"/>
  <c r="DI102" i="1" s="1"/>
  <c r="DI112" i="1" s="1"/>
  <c r="DI116" i="1" s="1"/>
  <c r="DH98" i="1"/>
  <c r="DH102" i="1" s="1"/>
  <c r="DF98" i="1"/>
  <c r="DF102" i="1" s="1"/>
  <c r="DE98" i="1"/>
  <c r="DE102" i="1" s="1"/>
  <c r="DD98" i="1"/>
  <c r="DC98" i="1"/>
  <c r="DC102" i="1" s="1"/>
  <c r="DC112" i="1" s="1"/>
  <c r="DC116" i="1" s="1"/>
  <c r="DB98" i="1"/>
  <c r="B98" i="1"/>
  <c r="A98" i="1"/>
  <c r="A102" i="1" s="1"/>
  <c r="A112" i="1" s="1"/>
  <c r="A116" i="1" s="1"/>
  <c r="EH94" i="1"/>
  <c r="EE94" i="1"/>
  <c r="DY94" i="1"/>
  <c r="DS94" i="1"/>
  <c r="DM94" i="1"/>
  <c r="DG94" i="1"/>
  <c r="DA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Z92" i="1"/>
  <c r="DZ96" i="1" s="1"/>
  <c r="DX92" i="1"/>
  <c r="DW92" i="1"/>
  <c r="DV92" i="1"/>
  <c r="DU92" i="1"/>
  <c r="DU96" i="1" s="1"/>
  <c r="DU106" i="1" s="1"/>
  <c r="DT92" i="1"/>
  <c r="DR92" i="1"/>
  <c r="DQ92" i="1"/>
  <c r="DP92" i="1"/>
  <c r="DO92" i="1"/>
  <c r="DO96" i="1" s="1"/>
  <c r="DO106" i="1" s="1"/>
  <c r="DN92" i="1"/>
  <c r="DN96" i="1" s="1"/>
  <c r="DL92" i="1"/>
  <c r="DK92" i="1"/>
  <c r="DJ92" i="1"/>
  <c r="DI92" i="1"/>
  <c r="DI96" i="1" s="1"/>
  <c r="DI106" i="1" s="1"/>
  <c r="DH92" i="1"/>
  <c r="DF92" i="1"/>
  <c r="DE92" i="1"/>
  <c r="DE96" i="1" s="1"/>
  <c r="DD92" i="1"/>
  <c r="DC92" i="1"/>
  <c r="DC96" i="1" s="1"/>
  <c r="DC106" i="1" s="1"/>
  <c r="DB92" i="1"/>
  <c r="B92" i="1"/>
  <c r="A92" i="1"/>
  <c r="A96" i="1" s="1"/>
  <c r="A106" i="1" s="1"/>
  <c r="EH88" i="1"/>
  <c r="EE88" i="1"/>
  <c r="DY88" i="1"/>
  <c r="DS88" i="1"/>
  <c r="DM88" i="1"/>
  <c r="DG88" i="1"/>
  <c r="DA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Z86" i="1"/>
  <c r="DX86" i="1"/>
  <c r="DW86" i="1"/>
  <c r="DV86" i="1"/>
  <c r="DU86" i="1"/>
  <c r="DU90" i="1" s="1"/>
  <c r="DU100" i="1" s="1"/>
  <c r="DT86" i="1"/>
  <c r="DR86" i="1"/>
  <c r="DQ86" i="1"/>
  <c r="DP86" i="1"/>
  <c r="DO86" i="1"/>
  <c r="DO90" i="1" s="1"/>
  <c r="DO100" i="1" s="1"/>
  <c r="DN86" i="1"/>
  <c r="DL86" i="1"/>
  <c r="DK86" i="1"/>
  <c r="DJ86" i="1"/>
  <c r="DJ90" i="1" s="1"/>
  <c r="DI86" i="1"/>
  <c r="DI90" i="1" s="1"/>
  <c r="DI100" i="1" s="1"/>
  <c r="DH86" i="1"/>
  <c r="DF86" i="1"/>
  <c r="DE86" i="1"/>
  <c r="DD86" i="1"/>
  <c r="DC86" i="1"/>
  <c r="DC90" i="1" s="1"/>
  <c r="DC100" i="1" s="1"/>
  <c r="DB86" i="1"/>
  <c r="DB90" i="1" s="1"/>
  <c r="B86" i="1"/>
  <c r="A86" i="1"/>
  <c r="A90" i="1" s="1"/>
  <c r="A100" i="1" s="1"/>
  <c r="EH82" i="1"/>
  <c r="EE82" i="1"/>
  <c r="DY82" i="1"/>
  <c r="DS82" i="1"/>
  <c r="DM82" i="1"/>
  <c r="DG82" i="1"/>
  <c r="DA82" i="1"/>
  <c r="EI80" i="1"/>
  <c r="EI84" i="1" s="1"/>
  <c r="EG80" i="1"/>
  <c r="EF80" i="1"/>
  <c r="ED80" i="1"/>
  <c r="EC80" i="1"/>
  <c r="EB80" i="1"/>
  <c r="EA80" i="1"/>
  <c r="EA84" i="1" s="1"/>
  <c r="EA94" i="1" s="1"/>
  <c r="DZ80" i="1"/>
  <c r="DX80" i="1"/>
  <c r="DX84" i="1" s="1"/>
  <c r="DW80" i="1"/>
  <c r="DV80" i="1"/>
  <c r="DU80" i="1"/>
  <c r="DU84" i="1" s="1"/>
  <c r="DU94" i="1" s="1"/>
  <c r="DT80" i="1"/>
  <c r="DR80" i="1"/>
  <c r="DQ80" i="1"/>
  <c r="DP80" i="1"/>
  <c r="DO80" i="1"/>
  <c r="DO84" i="1" s="1"/>
  <c r="DO94" i="1" s="1"/>
  <c r="DN80" i="1"/>
  <c r="DL80" i="1"/>
  <c r="DK80" i="1"/>
  <c r="DJ80" i="1"/>
  <c r="DI80" i="1"/>
  <c r="DI84" i="1" s="1"/>
  <c r="DI94" i="1" s="1"/>
  <c r="DH80" i="1"/>
  <c r="DF80" i="1"/>
  <c r="DE80" i="1"/>
  <c r="DD80" i="1"/>
  <c r="DC80" i="1"/>
  <c r="DC84" i="1" s="1"/>
  <c r="DC94" i="1" s="1"/>
  <c r="DB80" i="1"/>
  <c r="B80" i="1"/>
  <c r="A80" i="1"/>
  <c r="A84" i="1" s="1"/>
  <c r="A94" i="1" s="1"/>
  <c r="EH76" i="1"/>
  <c r="EE76" i="1"/>
  <c r="DY76" i="1"/>
  <c r="DS76" i="1"/>
  <c r="DM76" i="1"/>
  <c r="DG76" i="1"/>
  <c r="DA76" i="1"/>
  <c r="EI74" i="1"/>
  <c r="EG74" i="1"/>
  <c r="EF74" i="1"/>
  <c r="ED74" i="1"/>
  <c r="EC74" i="1"/>
  <c r="EB74" i="1"/>
  <c r="EA74" i="1"/>
  <c r="EA78" i="1" s="1"/>
  <c r="EA88" i="1" s="1"/>
  <c r="DZ74" i="1"/>
  <c r="DX74" i="1"/>
  <c r="DW74" i="1"/>
  <c r="DV74" i="1"/>
  <c r="DU74" i="1"/>
  <c r="DU78" i="1" s="1"/>
  <c r="DU88" i="1" s="1"/>
  <c r="DT74" i="1"/>
  <c r="DR74" i="1"/>
  <c r="DQ74" i="1"/>
  <c r="DP74" i="1"/>
  <c r="DO74" i="1"/>
  <c r="DO78" i="1" s="1"/>
  <c r="DO88" i="1" s="1"/>
  <c r="DN74" i="1"/>
  <c r="DL74" i="1"/>
  <c r="DK74" i="1"/>
  <c r="DJ74" i="1"/>
  <c r="DI74" i="1"/>
  <c r="DI78" i="1" s="1"/>
  <c r="DI88" i="1" s="1"/>
  <c r="DH74" i="1"/>
  <c r="DF74" i="1"/>
  <c r="DE74" i="1"/>
  <c r="DD74" i="1"/>
  <c r="DC74" i="1"/>
  <c r="DC78" i="1" s="1"/>
  <c r="DC88" i="1" s="1"/>
  <c r="DB74" i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P70" i="1"/>
  <c r="DO70" i="1"/>
  <c r="DN70" i="1"/>
  <c r="DM70" i="1"/>
  <c r="DL70" i="1"/>
  <c r="DK70" i="1"/>
  <c r="DJ70" i="1"/>
  <c r="DI70" i="1"/>
  <c r="DH70" i="1"/>
  <c r="DG70" i="1"/>
  <c r="DF70" i="1"/>
  <c r="DE70" i="1"/>
  <c r="DD70" i="1"/>
  <c r="DC70" i="1"/>
  <c r="DB70" i="1"/>
  <c r="DA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Z68" i="1"/>
  <c r="DZ76" i="1" s="1"/>
  <c r="DY68" i="1"/>
  <c r="DY74" i="1" s="1"/>
  <c r="DX68" i="1"/>
  <c r="DX76" i="1" s="1"/>
  <c r="DW68" i="1"/>
  <c r="DW76" i="1" s="1"/>
  <c r="DV68" i="1"/>
  <c r="DV76" i="1" s="1"/>
  <c r="DU68" i="1"/>
  <c r="DU72" i="1" s="1"/>
  <c r="DU82" i="1" s="1"/>
  <c r="DT68" i="1"/>
  <c r="DT76" i="1" s="1"/>
  <c r="DS68" i="1"/>
  <c r="DS74" i="1" s="1"/>
  <c r="DR68" i="1"/>
  <c r="DR76" i="1" s="1"/>
  <c r="DQ68" i="1"/>
  <c r="DQ76" i="1" s="1"/>
  <c r="DP68" i="1"/>
  <c r="DP76" i="1" s="1"/>
  <c r="DO68" i="1"/>
  <c r="DO72" i="1" s="1"/>
  <c r="DO82" i="1" s="1"/>
  <c r="DN68" i="1"/>
  <c r="DN72" i="1" s="1"/>
  <c r="DM68" i="1"/>
  <c r="DM74" i="1" s="1"/>
  <c r="DL68" i="1"/>
  <c r="DL76" i="1" s="1"/>
  <c r="DK68" i="1"/>
  <c r="DK72" i="1" s="1"/>
  <c r="DJ68" i="1"/>
  <c r="DJ72" i="1" s="1"/>
  <c r="DI68" i="1"/>
  <c r="DI72" i="1" s="1"/>
  <c r="DI82" i="1" s="1"/>
  <c r="DH68" i="1"/>
  <c r="DH76" i="1" s="1"/>
  <c r="DG68" i="1"/>
  <c r="DG72" i="1" s="1"/>
  <c r="DF68" i="1"/>
  <c r="DF72" i="1" s="1"/>
  <c r="DE68" i="1"/>
  <c r="DE76" i="1" s="1"/>
  <c r="DD68" i="1"/>
  <c r="DD76" i="1" s="1"/>
  <c r="DC68" i="1"/>
  <c r="DC72" i="1" s="1"/>
  <c r="DC82" i="1" s="1"/>
  <c r="DB68" i="1"/>
  <c r="DB76" i="1" s="1"/>
  <c r="DA68" i="1"/>
  <c r="DA74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Z66" i="1"/>
  <c r="DY66" i="1"/>
  <c r="DX66" i="1"/>
  <c r="DW66" i="1"/>
  <c r="DV66" i="1"/>
  <c r="DU66" i="1"/>
  <c r="DU76" i="1" s="1"/>
  <c r="DT66" i="1"/>
  <c r="DS66" i="1"/>
  <c r="DR66" i="1"/>
  <c r="DQ66" i="1"/>
  <c r="DP66" i="1"/>
  <c r="DO66" i="1"/>
  <c r="DO76" i="1" s="1"/>
  <c r="DN66" i="1"/>
  <c r="DM66" i="1"/>
  <c r="DL66" i="1"/>
  <c r="DK66" i="1"/>
  <c r="DJ66" i="1"/>
  <c r="DI66" i="1"/>
  <c r="DI76" i="1" s="1"/>
  <c r="DH66" i="1"/>
  <c r="DG66" i="1"/>
  <c r="DF66" i="1"/>
  <c r="DE66" i="1"/>
  <c r="DD66" i="1"/>
  <c r="DC66" i="1"/>
  <c r="DC76" i="1" s="1"/>
  <c r="DB66" i="1"/>
  <c r="DA66" i="1"/>
  <c r="B66" i="1"/>
  <c r="A66" i="1"/>
  <c r="A76" i="1" s="1"/>
  <c r="CG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P37" i="1"/>
  <c r="CO37" i="1"/>
  <c r="CN37" i="1"/>
  <c r="CM37" i="1"/>
  <c r="CL37" i="1"/>
  <c r="CK37" i="1"/>
  <c r="CI37" i="1"/>
  <c r="CH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N35" i="1"/>
  <c r="DM35" i="1"/>
  <c r="DL35" i="1"/>
  <c r="BL35" i="1"/>
  <c r="BK35" i="1"/>
  <c r="BJ35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N33" i="1"/>
  <c r="DM33" i="1"/>
  <c r="DL33" i="1"/>
  <c r="BL33" i="1"/>
  <c r="BK33" i="1"/>
  <c r="BJ33" i="1"/>
  <c r="DN32" i="1"/>
  <c r="DM32" i="1"/>
  <c r="DL32" i="1"/>
  <c r="BL32" i="1"/>
  <c r="BK32" i="1"/>
  <c r="BJ32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N30" i="1"/>
  <c r="DM30" i="1"/>
  <c r="DL30" i="1"/>
  <c r="BL30" i="1"/>
  <c r="BK30" i="1"/>
  <c r="BJ30" i="1"/>
  <c r="DN29" i="1"/>
  <c r="DM29" i="1"/>
  <c r="DL29" i="1"/>
  <c r="BL29" i="1"/>
  <c r="BK29" i="1"/>
  <c r="BJ29" i="1"/>
  <c r="DN28" i="1"/>
  <c r="DM28" i="1"/>
  <c r="DL28" i="1"/>
  <c r="BL28" i="1"/>
  <c r="BK28" i="1"/>
  <c r="BJ28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N26" i="1"/>
  <c r="DM26" i="1"/>
  <c r="DL26" i="1"/>
  <c r="BL26" i="1"/>
  <c r="BK26" i="1"/>
  <c r="BJ26" i="1"/>
  <c r="DN25" i="1"/>
  <c r="DM25" i="1"/>
  <c r="DL25" i="1"/>
  <c r="BL25" i="1"/>
  <c r="BK25" i="1"/>
  <c r="BJ25" i="1"/>
  <c r="DN24" i="1"/>
  <c r="DM24" i="1"/>
  <c r="DL24" i="1"/>
  <c r="BL24" i="1"/>
  <c r="BK24" i="1"/>
  <c r="BJ24" i="1"/>
  <c r="DN23" i="1"/>
  <c r="DM23" i="1"/>
  <c r="DL23" i="1"/>
  <c r="BL23" i="1"/>
  <c r="BK23" i="1"/>
  <c r="BJ23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N21" i="1"/>
  <c r="DM21" i="1"/>
  <c r="DL21" i="1"/>
  <c r="BL21" i="1"/>
  <c r="BK21" i="1"/>
  <c r="BJ21" i="1"/>
  <c r="DN20" i="1"/>
  <c r="DM20" i="1"/>
  <c r="DL20" i="1"/>
  <c r="BL20" i="1"/>
  <c r="BK20" i="1"/>
  <c r="BJ20" i="1"/>
  <c r="DN19" i="1"/>
  <c r="DM19" i="1"/>
  <c r="DL19" i="1"/>
  <c r="BL19" i="1"/>
  <c r="BK19" i="1"/>
  <c r="BJ19" i="1"/>
  <c r="DN18" i="1"/>
  <c r="DM18" i="1"/>
  <c r="DL18" i="1"/>
  <c r="BL18" i="1"/>
  <c r="BK18" i="1"/>
  <c r="BJ18" i="1"/>
  <c r="DN17" i="1"/>
  <c r="DM17" i="1"/>
  <c r="DL17" i="1"/>
  <c r="BL17" i="1"/>
  <c r="BK17" i="1"/>
  <c r="BJ17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N15" i="1"/>
  <c r="DM15" i="1"/>
  <c r="DL15" i="1"/>
  <c r="BL15" i="1"/>
  <c r="BK15" i="1"/>
  <c r="BJ15" i="1"/>
  <c r="DN14" i="1"/>
  <c r="DM14" i="1"/>
  <c r="DL14" i="1"/>
  <c r="BL14" i="1"/>
  <c r="BK14" i="1"/>
  <c r="BJ14" i="1"/>
  <c r="DN13" i="1"/>
  <c r="DM13" i="1"/>
  <c r="DL13" i="1"/>
  <c r="BL13" i="1"/>
  <c r="BK13" i="1"/>
  <c r="BJ13" i="1"/>
  <c r="DN12" i="1"/>
  <c r="DM12" i="1"/>
  <c r="DL12" i="1"/>
  <c r="BL12" i="1"/>
  <c r="BK12" i="1"/>
  <c r="BJ12" i="1"/>
  <c r="DN11" i="1"/>
  <c r="DM11" i="1"/>
  <c r="DL11" i="1"/>
  <c r="BL11" i="1"/>
  <c r="BK11" i="1"/>
  <c r="BJ11" i="1"/>
  <c r="DN10" i="1"/>
  <c r="DM10" i="1"/>
  <c r="DL10" i="1"/>
  <c r="BL10" i="1"/>
  <c r="BK10" i="1"/>
  <c r="BJ10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N8" i="1"/>
  <c r="DM8" i="1"/>
  <c r="DL8" i="1"/>
  <c r="BL8" i="1"/>
  <c r="BK8" i="1"/>
  <c r="BJ8" i="1"/>
  <c r="DN7" i="1"/>
  <c r="DM7" i="1"/>
  <c r="DL7" i="1"/>
  <c r="BL7" i="1"/>
  <c r="BK7" i="1"/>
  <c r="BJ7" i="1"/>
  <c r="DN6" i="1"/>
  <c r="DM6" i="1"/>
  <c r="DL6" i="1"/>
  <c r="BL6" i="1"/>
  <c r="BK6" i="1"/>
  <c r="BJ6" i="1"/>
  <c r="DN5" i="1"/>
  <c r="DM5" i="1"/>
  <c r="DL5" i="1"/>
  <c r="BL5" i="1"/>
  <c r="BK5" i="1"/>
  <c r="BJ5" i="1"/>
  <c r="DN4" i="1"/>
  <c r="DM4" i="1"/>
  <c r="DL4" i="1"/>
  <c r="BL4" i="1"/>
  <c r="BK4" i="1"/>
  <c r="BJ4" i="1"/>
  <c r="DN3" i="1"/>
  <c r="DM3" i="1"/>
  <c r="DL3" i="1"/>
  <c r="BL3" i="1"/>
  <c r="BK3" i="1"/>
  <c r="BJ3" i="1"/>
  <c r="DN2" i="1"/>
  <c r="DM2" i="1"/>
  <c r="DL2" i="1"/>
  <c r="BL2" i="1"/>
  <c r="BK2" i="1"/>
  <c r="BJ2" i="1"/>
  <c r="DM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N34" i="1"/>
  <c r="BL22" i="1"/>
  <c r="BL27" i="1"/>
  <c r="BL37" i="1"/>
  <c r="DN16" i="1"/>
  <c r="BL40" i="1"/>
  <c r="DL9" i="1"/>
  <c r="EI112" i="1"/>
  <c r="EI116" i="1" s="1"/>
  <c r="DL40" i="1"/>
  <c r="BJ36" i="1"/>
  <c r="DM36" i="1"/>
  <c r="DF100" i="1"/>
  <c r="DZ100" i="1"/>
  <c r="DJ106" i="1"/>
  <c r="DM22" i="1"/>
  <c r="BL31" i="1"/>
  <c r="DM37" i="1"/>
  <c r="DN22" i="1"/>
  <c r="DL31" i="1"/>
  <c r="DN36" i="1"/>
  <c r="DJ96" i="1"/>
  <c r="BJ37" i="1"/>
  <c r="DN37" i="1"/>
  <c r="BK40" i="1"/>
  <c r="DN40" i="1"/>
  <c r="DN9" i="1"/>
  <c r="BJ27" i="1"/>
  <c r="DM27" i="1"/>
  <c r="DN31" i="1"/>
  <c r="BL34" i="1"/>
  <c r="DL16" i="1"/>
  <c r="DN27" i="1"/>
  <c r="BK31" i="1"/>
  <c r="DL34" i="1"/>
  <c r="DF106" i="1"/>
  <c r="DZ106" i="1"/>
  <c r="DX112" i="1"/>
  <c r="DX116" i="1" s="1"/>
  <c r="DR106" i="1"/>
  <c r="DA78" i="1"/>
  <c r="DA80" i="1"/>
  <c r="DM78" i="1"/>
  <c r="DM80" i="1"/>
  <c r="DY78" i="1"/>
  <c r="DY80" i="1"/>
  <c r="EH78" i="1"/>
  <c r="EH80" i="1"/>
  <c r="DD72" i="1"/>
  <c r="DH72" i="1"/>
  <c r="DL72" i="1"/>
  <c r="DP72" i="1"/>
  <c r="DT72" i="1"/>
  <c r="DX72" i="1"/>
  <c r="EB72" i="1"/>
  <c r="EF72" i="1"/>
  <c r="DB82" i="1"/>
  <c r="DB78" i="1"/>
  <c r="DF82" i="1"/>
  <c r="DF78" i="1"/>
  <c r="DJ82" i="1"/>
  <c r="DJ78" i="1"/>
  <c r="DN82" i="1"/>
  <c r="DN78" i="1"/>
  <c r="DR82" i="1"/>
  <c r="DR78" i="1"/>
  <c r="DW82" i="1"/>
  <c r="EF82" i="1"/>
  <c r="EF78" i="1"/>
  <c r="DJ76" i="1"/>
  <c r="DN76" i="1"/>
  <c r="DQ88" i="1"/>
  <c r="DA72" i="1"/>
  <c r="DE72" i="1"/>
  <c r="DM72" i="1"/>
  <c r="DQ72" i="1"/>
  <c r="DY72" i="1"/>
  <c r="EC72" i="1"/>
  <c r="EG72" i="1"/>
  <c r="B82" i="1"/>
  <c r="B78" i="1"/>
  <c r="DG74" i="1"/>
  <c r="DK82" i="1"/>
  <c r="DK78" i="1"/>
  <c r="DT82" i="1"/>
  <c r="DT78" i="1"/>
  <c r="DX82" i="1"/>
  <c r="DX78" i="1"/>
  <c r="EB82" i="1"/>
  <c r="EB78" i="1"/>
  <c r="EG82" i="1"/>
  <c r="EG78" i="1"/>
  <c r="B76" i="1"/>
  <c r="DF76" i="1"/>
  <c r="DK76" i="1"/>
  <c r="ED76" i="1"/>
  <c r="DB72" i="1"/>
  <c r="DR72" i="1"/>
  <c r="DV72" i="1"/>
  <c r="DZ72" i="1"/>
  <c r="EH72" i="1"/>
  <c r="DD82" i="1"/>
  <c r="DD78" i="1"/>
  <c r="DH82" i="1"/>
  <c r="DH78" i="1"/>
  <c r="DL82" i="1"/>
  <c r="DL78" i="1"/>
  <c r="DP82" i="1"/>
  <c r="DP78" i="1"/>
  <c r="EC82" i="1"/>
  <c r="EC78" i="1"/>
  <c r="DE88" i="1"/>
  <c r="DS80" i="1"/>
  <c r="DS78" i="1"/>
  <c r="EE80" i="1"/>
  <c r="EE78" i="1"/>
  <c r="DS72" i="1"/>
  <c r="DW72" i="1"/>
  <c r="EE72" i="1"/>
  <c r="EI72" i="1"/>
  <c r="DE82" i="1"/>
  <c r="DE78" i="1"/>
  <c r="DQ82" i="1"/>
  <c r="DQ78" i="1"/>
  <c r="DV82" i="1"/>
  <c r="DV78" i="1"/>
  <c r="DZ82" i="1"/>
  <c r="DZ78" i="1"/>
  <c r="ED82" i="1"/>
  <c r="ED78" i="1"/>
  <c r="EI82" i="1"/>
  <c r="DW78" i="1"/>
  <c r="EI78" i="1"/>
  <c r="EC88" i="1"/>
  <c r="EG88" i="1"/>
  <c r="DE84" i="1"/>
  <c r="DQ84" i="1"/>
  <c r="EC84" i="1"/>
  <c r="EG84" i="1"/>
  <c r="DE94" i="1"/>
  <c r="DJ94" i="1"/>
  <c r="DX88" i="1"/>
  <c r="DB88" i="1"/>
  <c r="DF88" i="1"/>
  <c r="DJ88" i="1"/>
  <c r="DN88" i="1"/>
  <c r="DR88" i="1"/>
  <c r="DV88" i="1"/>
  <c r="DZ88" i="1"/>
  <c r="ED88" i="1"/>
  <c r="DB84" i="1"/>
  <c r="DF84" i="1"/>
  <c r="DJ84" i="1"/>
  <c r="DN84" i="1"/>
  <c r="DR84" i="1"/>
  <c r="DV84" i="1"/>
  <c r="DZ84" i="1"/>
  <c r="ED84" i="1"/>
  <c r="DB94" i="1"/>
  <c r="DK94" i="1"/>
  <c r="EI94" i="1"/>
  <c r="EI90" i="1"/>
  <c r="B88" i="1"/>
  <c r="DK88" i="1"/>
  <c r="DW88" i="1"/>
  <c r="EI88" i="1"/>
  <c r="B84" i="1"/>
  <c r="DK84" i="1"/>
  <c r="DW84" i="1"/>
  <c r="DH94" i="1"/>
  <c r="DH90" i="1"/>
  <c r="DL94" i="1"/>
  <c r="DL90" i="1"/>
  <c r="DQ94" i="1"/>
  <c r="DV94" i="1"/>
  <c r="DV90" i="1"/>
  <c r="DD88" i="1"/>
  <c r="DH88" i="1"/>
  <c r="DL88" i="1"/>
  <c r="DP88" i="1"/>
  <c r="DT88" i="1"/>
  <c r="EB88" i="1"/>
  <c r="EF88" i="1"/>
  <c r="DD84" i="1"/>
  <c r="DH84" i="1"/>
  <c r="DL84" i="1"/>
  <c r="DP84" i="1"/>
  <c r="DT84" i="1"/>
  <c r="EB84" i="1"/>
  <c r="EF84" i="1"/>
  <c r="B94" i="1"/>
  <c r="B90" i="1"/>
  <c r="DD94" i="1"/>
  <c r="DD90" i="1"/>
  <c r="DN94" i="1"/>
  <c r="DN90" i="1"/>
  <c r="DR90" i="1"/>
  <c r="DR94" i="1"/>
  <c r="DW94" i="1"/>
  <c r="EB94" i="1"/>
  <c r="EB90" i="1"/>
  <c r="DK90" i="1"/>
  <c r="DB100" i="1"/>
  <c r="DK100" i="1"/>
  <c r="DT100" i="1"/>
  <c r="DT96" i="1"/>
  <c r="DX100" i="1"/>
  <c r="DX96" i="1"/>
  <c r="EB100" i="1"/>
  <c r="EB96" i="1"/>
  <c r="EG100" i="1"/>
  <c r="EG96" i="1"/>
  <c r="DP94" i="1"/>
  <c r="DP90" i="1"/>
  <c r="DT94" i="1"/>
  <c r="DT90" i="1"/>
  <c r="DX94" i="1"/>
  <c r="DX90" i="1"/>
  <c r="EC94" i="1"/>
  <c r="DF90" i="1"/>
  <c r="DH100" i="1"/>
  <c r="DH96" i="1"/>
  <c r="DL100" i="1"/>
  <c r="DL96" i="1"/>
  <c r="DP100" i="1"/>
  <c r="DP96" i="1"/>
  <c r="EC100" i="1"/>
  <c r="EC96" i="1"/>
  <c r="EI100" i="1"/>
  <c r="DF94" i="1"/>
  <c r="DP106" i="1"/>
  <c r="EC106" i="1"/>
  <c r="EC102" i="1"/>
  <c r="DP102" i="1"/>
  <c r="DZ94" i="1"/>
  <c r="ED94" i="1"/>
  <c r="DW90" i="1"/>
  <c r="B100" i="1"/>
  <c r="DD100" i="1"/>
  <c r="DD96" i="1"/>
  <c r="DQ100" i="1"/>
  <c r="DQ96" i="1"/>
  <c r="DV100" i="1"/>
  <c r="ED100" i="1"/>
  <c r="DH106" i="1"/>
  <c r="DL106" i="1"/>
  <c r="DL112" i="1"/>
  <c r="DL102" i="1"/>
  <c r="DZ90" i="1"/>
  <c r="DE100" i="1"/>
  <c r="DE106" i="1"/>
  <c r="DN100" i="1"/>
  <c r="DR100" i="1"/>
  <c r="DW100" i="1"/>
  <c r="EF100" i="1"/>
  <c r="EF96" i="1"/>
  <c r="EF94" i="1"/>
  <c r="DN112" i="1"/>
  <c r="DN108" i="1"/>
  <c r="DR112" i="1"/>
  <c r="DR108" i="1"/>
  <c r="DV112" i="1"/>
  <c r="DV108" i="1"/>
  <c r="EA114" i="1"/>
  <c r="EA108" i="1"/>
  <c r="EG94" i="1"/>
  <c r="B96" i="1"/>
  <c r="DF96" i="1"/>
  <c r="DK96" i="1"/>
  <c r="DV96" i="1"/>
  <c r="B106" i="1"/>
  <c r="B102" i="1"/>
  <c r="DD106" i="1"/>
  <c r="DQ106" i="1"/>
  <c r="DV106" i="1"/>
  <c r="ED106" i="1"/>
  <c r="DQ102" i="1"/>
  <c r="DB112" i="1"/>
  <c r="DB108" i="1"/>
  <c r="DF112" i="1"/>
  <c r="DF108" i="1"/>
  <c r="DJ112" i="1"/>
  <c r="DJ108" i="1"/>
  <c r="DO114" i="1"/>
  <c r="DO108" i="1"/>
  <c r="DW112" i="1"/>
  <c r="DW108" i="1"/>
  <c r="EF112" i="1"/>
  <c r="DE90" i="1"/>
  <c r="DQ90" i="1"/>
  <c r="EC90" i="1"/>
  <c r="DB96" i="1"/>
  <c r="DR96" i="1"/>
  <c r="DW96" i="1"/>
  <c r="DN106" i="1"/>
  <c r="EF106" i="1"/>
  <c r="DJ100" i="1"/>
  <c r="DD102" i="1"/>
  <c r="A114" i="1"/>
  <c r="A108" i="1"/>
  <c r="DC114" i="1"/>
  <c r="DC108" i="1"/>
  <c r="DK112" i="1"/>
  <c r="DK108" i="1"/>
  <c r="DT112" i="1"/>
  <c r="DB106" i="1"/>
  <c r="DT106" i="1"/>
  <c r="DX106" i="1"/>
  <c r="EB106" i="1"/>
  <c r="EG106" i="1"/>
  <c r="B112" i="1"/>
  <c r="B108" i="1"/>
  <c r="DD112" i="1"/>
  <c r="DZ112" i="1"/>
  <c r="DZ108" i="1"/>
  <c r="ED112" i="1"/>
  <c r="ED108" i="1"/>
  <c r="DB102" i="1"/>
  <c r="DN102" i="1"/>
  <c r="DV102" i="1"/>
  <c r="ED102" i="1"/>
  <c r="DH112" i="1"/>
  <c r="DP112" i="1"/>
  <c r="EB112" i="1"/>
  <c r="DH108" i="1"/>
  <c r="DP108" i="1"/>
  <c r="EF108" i="1"/>
  <c r="DK106" i="1"/>
  <c r="DW106" i="1"/>
  <c r="EI106" i="1"/>
  <c r="DK102" i="1"/>
  <c r="DW102" i="1"/>
  <c r="EI102" i="1"/>
  <c r="DE112" i="1"/>
  <c r="DE108" i="1"/>
  <c r="DI114" i="1"/>
  <c r="DI108" i="1"/>
  <c r="DQ112" i="1"/>
  <c r="DQ108" i="1"/>
  <c r="DU114" i="1"/>
  <c r="DU108" i="1"/>
  <c r="EC112" i="1"/>
  <c r="EC108" i="1"/>
  <c r="EG112" i="1"/>
  <c r="EG108" i="1"/>
  <c r="EI108" i="1"/>
  <c r="DA118" i="1"/>
  <c r="DA116" i="1"/>
  <c r="DM129" i="1" s="1"/>
  <c r="DM118" i="1"/>
  <c r="DM116" i="1"/>
  <c r="DY118" i="1"/>
  <c r="DY116" i="1"/>
  <c r="EH118" i="1"/>
  <c r="DG116" i="1"/>
  <c r="DG118" i="1"/>
  <c r="DS116" i="1"/>
  <c r="DS118" i="1"/>
  <c r="EE116" i="1"/>
  <c r="EE118" i="1"/>
  <c r="BL16" i="1"/>
  <c r="DM9" i="1"/>
  <c r="DM16" i="1"/>
  <c r="BK22" i="1"/>
  <c r="BK27" i="1"/>
  <c r="DM31" i="1"/>
  <c r="DM34" i="1"/>
  <c r="BK36" i="1"/>
  <c r="BK37" i="1"/>
  <c r="BK9" i="1"/>
  <c r="BL9" i="1"/>
  <c r="BJ16" i="1"/>
  <c r="DL22" i="1"/>
  <c r="DL27" i="1"/>
  <c r="BJ31" i="1"/>
  <c r="BJ34" i="1"/>
  <c r="DL36" i="1"/>
  <c r="DL37" i="1"/>
  <c r="C120" i="1" l="1"/>
  <c r="C114" i="1"/>
  <c r="DW114" i="1"/>
  <c r="DR114" i="1"/>
  <c r="DJ114" i="1"/>
  <c r="DQ114" i="1"/>
  <c r="B114" i="1"/>
  <c r="EC114" i="1"/>
  <c r="DF114" i="1"/>
  <c r="EB114" i="1"/>
  <c r="DL114" i="1"/>
  <c r="DT114" i="1"/>
  <c r="EI114" i="1"/>
  <c r="DN44" i="1"/>
  <c r="DZ114" i="1"/>
  <c r="ED114" i="1"/>
  <c r="EG114" i="1"/>
  <c r="DB114" i="1"/>
  <c r="EF114" i="1"/>
  <c r="DD114" i="1"/>
  <c r="EI120" i="1"/>
  <c r="DV114" i="1"/>
  <c r="DH114" i="1"/>
  <c r="BJ44" i="1"/>
  <c r="DK114" i="1"/>
  <c r="DX114" i="1"/>
  <c r="DN114" i="1"/>
  <c r="DP114" i="1"/>
  <c r="DL44" i="1"/>
  <c r="DL129" i="1"/>
  <c r="ED116" i="1"/>
  <c r="ED120" i="1"/>
  <c r="DE114" i="1"/>
  <c r="DG80" i="1"/>
  <c r="DG78" i="1"/>
  <c r="EH86" i="1"/>
  <c r="EH84" i="1"/>
  <c r="DM86" i="1"/>
  <c r="DM84" i="1"/>
  <c r="EC120" i="1"/>
  <c r="EC116" i="1"/>
  <c r="DQ120" i="1"/>
  <c r="DQ116" i="1"/>
  <c r="DE120" i="1"/>
  <c r="DE116" i="1"/>
  <c r="EB120" i="1"/>
  <c r="EB116" i="1"/>
  <c r="DK120" i="1"/>
  <c r="DK116" i="1"/>
  <c r="EF120" i="1"/>
  <c r="EF116" i="1"/>
  <c r="DF120" i="1"/>
  <c r="DF116" i="1"/>
  <c r="DV120" i="1"/>
  <c r="DV116" i="1"/>
  <c r="DN120" i="1"/>
  <c r="DN116" i="1"/>
  <c r="DL120" i="1"/>
  <c r="DL116" i="1"/>
  <c r="DS86" i="1"/>
  <c r="DS84" i="1"/>
  <c r="DP120" i="1"/>
  <c r="DP116" i="1"/>
  <c r="DZ116" i="1"/>
  <c r="DZ120" i="1"/>
  <c r="B120" i="1"/>
  <c r="B116" i="1"/>
  <c r="DY86" i="1"/>
  <c r="DY84" i="1"/>
  <c r="DA86" i="1"/>
  <c r="DA84" i="1"/>
  <c r="EG120" i="1"/>
  <c r="EG116" i="1"/>
  <c r="DH120" i="1"/>
  <c r="DH116" i="1"/>
  <c r="DD120" i="1"/>
  <c r="DD116" i="1"/>
  <c r="DT120" i="1"/>
  <c r="DT116" i="1"/>
  <c r="DW120" i="1"/>
  <c r="DW116" i="1"/>
  <c r="DJ116" i="1"/>
  <c r="DJ120" i="1"/>
  <c r="DB120" i="1"/>
  <c r="DB116" i="1"/>
  <c r="DN129" i="1" s="1"/>
  <c r="DR120" i="1"/>
  <c r="DR116" i="1"/>
  <c r="DX120" i="1"/>
  <c r="EE86" i="1"/>
  <c r="EE84" i="1"/>
  <c r="BL44" i="1"/>
  <c r="BK44" i="1"/>
  <c r="DM44" i="1"/>
  <c r="DN125" i="1" l="1"/>
  <c r="DL125" i="1"/>
  <c r="EE92" i="1"/>
  <c r="EE90" i="1"/>
  <c r="DY90" i="1"/>
  <c r="DY92" i="1"/>
  <c r="DM90" i="1"/>
  <c r="DM92" i="1"/>
  <c r="DA90" i="1"/>
  <c r="DA92" i="1"/>
  <c r="DS92" i="1"/>
  <c r="DS90" i="1"/>
  <c r="EH92" i="1"/>
  <c r="EH90" i="1"/>
  <c r="DG86" i="1"/>
  <c r="DG84" i="1"/>
  <c r="DA98" i="1" l="1"/>
  <c r="DA96" i="1"/>
  <c r="DM96" i="1"/>
  <c r="DM98" i="1"/>
  <c r="DG92" i="1"/>
  <c r="DG90" i="1"/>
  <c r="EH98" i="1"/>
  <c r="EH96" i="1"/>
  <c r="DS98" i="1"/>
  <c r="DS96" i="1"/>
  <c r="DY96" i="1"/>
  <c r="DY98" i="1"/>
  <c r="EE98" i="1"/>
  <c r="EE96" i="1"/>
  <c r="DY104" i="1" l="1"/>
  <c r="DY102" i="1"/>
  <c r="EE102" i="1"/>
  <c r="EE104" i="1"/>
  <c r="DS102" i="1"/>
  <c r="DS104" i="1"/>
  <c r="DG98" i="1"/>
  <c r="DG96" i="1"/>
  <c r="DM104" i="1"/>
  <c r="DM102" i="1"/>
  <c r="EH102" i="1"/>
  <c r="EH104" i="1"/>
  <c r="DA104" i="1"/>
  <c r="DA102" i="1"/>
  <c r="EH108" i="1" l="1"/>
  <c r="EH110" i="1"/>
  <c r="EE110" i="1"/>
  <c r="EE108" i="1"/>
  <c r="DA110" i="1"/>
  <c r="DA108" i="1"/>
  <c r="DM110" i="1"/>
  <c r="DM108" i="1"/>
  <c r="DG102" i="1"/>
  <c r="DG104" i="1"/>
  <c r="DS110" i="1"/>
  <c r="DS108" i="1"/>
  <c r="DY110" i="1"/>
  <c r="DY108" i="1"/>
  <c r="DM125" i="1" l="1"/>
  <c r="DG110" i="1"/>
  <c r="DG108" i="1"/>
</calcChain>
</file>

<file path=xl/sharedStrings.xml><?xml version="1.0" encoding="utf-8"?>
<sst xmlns="http://schemas.openxmlformats.org/spreadsheetml/2006/main" count="5644" uniqueCount="103">
  <si>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</si>
  <si>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</si>
  <si>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</si>
  <si>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</si>
  <si>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</si>
  <si>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</si>
  <si>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</si>
  <si>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</si>
  <si>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</si>
  <si>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</si>
  <si>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</si>
  <si>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</si>
  <si>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</si>
  <si>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</si>
  <si>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</si>
  <si>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</si>
  <si>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</si>
  <si>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</si>
  <si>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</si>
  <si>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</si>
  <si>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</si>
  <si>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</si>
  <si>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</si>
  <si>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</si>
  <si>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</si>
  <si>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</si>
  <si>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</si>
  <si>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</si>
  <si>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</si>
  <si>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</si>
  <si>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</si>
  <si>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</si>
  <si>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</si>
  <si>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</si>
  <si>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</si>
  <si>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</si>
  <si>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</si>
  <si>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</si>
  <si>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</si>
  <si>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</si>
  <si>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</si>
  <si>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</si>
  <si>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</si>
  <si>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</si>
  <si>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</si>
  <si>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</si>
  <si>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</si>
  <si>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</si>
  <si>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</si>
  <si>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</si>
  <si>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</si>
  <si>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</si>
  <si>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</si>
  <si>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</si>
  <si>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</si>
  <si>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</si>
  <si>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</si>
  <si>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</si>
  <si>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</si>
  <si>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</si>
  <si>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</si>
  <si>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</si>
  <si>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</si>
  <si>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</si>
  <si>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</si>
  <si>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</si>
  <si>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</si>
  <si>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</si>
  <si>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</si>
  <si>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</si>
  <si>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</si>
  <si>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</si>
  <si>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</si>
  <si>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</si>
  <si>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</si>
  <si>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</si>
  <si>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</si>
  <si>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</si>
  <si>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</si>
  <si>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</si>
  <si>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</si>
  <si>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</si>
  <si>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</si>
  <si>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</si>
  <si>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</si>
  <si>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</si>
  <si>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</si>
  <si>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</si>
  <si>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</si>
  <si>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</si>
  <si>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</si>
  <si>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</si>
  <si>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</si>
  <si>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</si>
  <si>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</si>
  <si>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</si>
  <si>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USD </t>
  </si>
  <si>
    <t xml:space="preserve">FEB </t>
  </si>
  <si>
    <t>QUARTER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</si>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</sst>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09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2" fillId="13" borderId="6" xfId="0" applyFont="1" applyFill="1" applyBorder="1" applyAlignment="1">
      <alignment horizontal="center"/>
    </xf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10" fontId="0" fillId="0" borderId="0" xfId="0" applyNumberFormat="1"/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6" borderId="9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9445ECA-30B8-413E-BE6D-6A46E2DCD8F4}" diskRevisions="1" revisionId="2" version="2" protected="1">
  <header guid="{F2C992A2-53A0-4FF8-BD0D-CAABC00F46F3}" dateTime="2019-02-18T03:24:29" maxSheetId="2" userName="Mike Wolski" r:id="rId1">
    <sheetIdMap count="1">
      <sheetId val="1"/>
    </sheetIdMap>
  </header>
  <header guid="{59445ECA-30B8-413E-BE6D-6A46E2DCD8F4}" dateTime="2019-02-18T03:30:32" maxSheetId="2" userName="Mike Wolski" r:id="rId2" minRId="1" maxRId="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nc r="CZ64">
      <v>0.75860000000000005</v>
    </nc>
  </rcc>
  <rcc rId="2" sId="1">
    <nc r="CZ149">
      <v>110.55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CS132" zoomScale="115" zoomScaleNormal="115" workbookViewId="0">
      <selection activeCell="DC147" sqref="DC147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D1" s="284" t="s">
        <v>95</v>
      </c>
      <c r="CE1" s="1" t="s">
        <v>35</v>
      </c>
      <c r="CF1" s="2"/>
      <c r="CG1" s="3" t="s">
        <v>1</v>
      </c>
      <c r="CH1" s="3" t="s">
        <v>2</v>
      </c>
      <c r="CI1" s="3" t="s">
        <v>3</v>
      </c>
      <c r="CJ1" s="3" t="s">
        <v>4</v>
      </c>
      <c r="CK1" s="3" t="s">
        <v>5</v>
      </c>
      <c r="CL1" s="3" t="s">
        <v>6</v>
      </c>
      <c r="CM1" s="3" t="s">
        <v>7</v>
      </c>
      <c r="CN1" s="3" t="s">
        <v>8</v>
      </c>
      <c r="CO1" s="3" t="s">
        <v>9</v>
      </c>
      <c r="CP1" s="3" t="s">
        <v>10</v>
      </c>
      <c r="CQ1" s="3" t="s">
        <v>11</v>
      </c>
      <c r="CR1" s="3" t="s">
        <v>12</v>
      </c>
      <c r="CS1" s="3" t="s">
        <v>13</v>
      </c>
      <c r="CT1" s="3" t="s">
        <v>14</v>
      </c>
      <c r="CU1" s="3" t="s">
        <v>15</v>
      </c>
      <c r="CV1" s="3" t="s">
        <v>16</v>
      </c>
      <c r="CW1" s="3" t="s">
        <v>17</v>
      </c>
      <c r="CX1" s="3" t="s">
        <v>18</v>
      </c>
      <c r="CY1" s="3" t="s">
        <v>19</v>
      </c>
      <c r="CZ1" s="3" t="s">
        <v>20</v>
      </c>
      <c r="DA1" s="3" t="s">
        <v>21</v>
      </c>
      <c r="DB1" s="3" t="s">
        <v>22</v>
      </c>
      <c r="DC1" s="3" t="s">
        <v>23</v>
      </c>
      <c r="DD1" s="3" t="s">
        <v>24</v>
      </c>
      <c r="DE1" s="3" t="s">
        <v>25</v>
      </c>
      <c r="DF1" s="3" t="s">
        <v>26</v>
      </c>
      <c r="DG1" s="3" t="s">
        <v>27</v>
      </c>
      <c r="DH1" s="3" t="s">
        <v>28</v>
      </c>
      <c r="DI1" s="3" t="s">
        <v>29</v>
      </c>
      <c r="DJ1" s="3" t="s">
        <v>30</v>
      </c>
      <c r="DK1" s="3" t="s">
        <v>31</v>
      </c>
      <c r="DL1" s="3" t="s">
        <v>32</v>
      </c>
      <c r="DM1" s="3" t="s">
        <v>33</v>
      </c>
      <c r="DN1" s="3" t="s">
        <v>34</v>
      </c>
      <c r="EK1" s="1" t="s">
        <v>87</v>
      </c>
      <c r="EL1" s="2"/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D2" s="285">
        <v>1.1463000000000001</v>
      </c>
      <c r="CE2" s="4" t="s">
        <v>36</v>
      </c>
      <c r="CF2" s="55">
        <v>1.14428</v>
      </c>
      <c r="CG2" s="6">
        <v>5.9999999999999995E-4</v>
      </c>
      <c r="CH2" s="6"/>
      <c r="CI2" s="6"/>
      <c r="CJ2" s="6">
        <v>-1.6999999999999999E-3</v>
      </c>
      <c r="CK2" s="6">
        <v>-3.0000000000000001E-3</v>
      </c>
      <c r="CL2" s="6">
        <v>-3.7000000000000002E-3</v>
      </c>
      <c r="CM2" s="6">
        <v>-2.0999999999999999E-3</v>
      </c>
      <c r="CN2" s="6">
        <v>-1.2999999999999999E-3</v>
      </c>
      <c r="CO2" s="6"/>
      <c r="CP2" s="6"/>
      <c r="CQ2" s="6">
        <v>-4.0000000000000001E-3</v>
      </c>
      <c r="CR2" s="6">
        <v>4.7000000000000002E-3</v>
      </c>
      <c r="CS2" s="6">
        <v>-5.4999999999999997E-3</v>
      </c>
      <c r="CT2" s="6">
        <v>2.8999999999999998E-3</v>
      </c>
      <c r="CU2" s="6">
        <v>-4.0000000000000002E-4</v>
      </c>
      <c r="CV2" s="6"/>
      <c r="CW2" s="6"/>
      <c r="CX2" s="279">
        <v>1.4E-3</v>
      </c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7">
        <f t="shared" ref="DL2:DL37" si="3">MIN(CG2:DK2)</f>
        <v>-5.4999999999999997E-3</v>
      </c>
      <c r="DM2" s="7">
        <f t="shared" ref="DM2:DM37" si="4">AVERAGE(CG2:DK2)</f>
        <v>-1.0083333333333333E-3</v>
      </c>
      <c r="DN2" s="7">
        <f t="shared" ref="DN2:DN37" si="5">MAX(CG2:DK2)</f>
        <v>4.7000000000000002E-3</v>
      </c>
      <c r="EK2" s="4" t="s">
        <v>36</v>
      </c>
      <c r="EL2" s="5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0</v>
      </c>
      <c r="FS2" s="7" t="e">
        <f t="shared" ref="FS2:FS37" si="7">AVERAGE(EM2:FQ2)</f>
        <v>#DIV/0!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D3" s="285">
        <v>1.2757000000000001</v>
      </c>
      <c r="CE3" s="4" t="s">
        <v>37</v>
      </c>
      <c r="CF3" s="55">
        <v>1.3101</v>
      </c>
      <c r="CG3" s="6">
        <v>-1.9E-3</v>
      </c>
      <c r="CH3" s="6"/>
      <c r="CI3" s="6"/>
      <c r="CJ3" s="6">
        <v>-3.0999999999999999E-3</v>
      </c>
      <c r="CK3" s="6">
        <v>-6.4999999999999997E-3</v>
      </c>
      <c r="CL3" s="6">
        <v>-6.9999999999999999E-4</v>
      </c>
      <c r="CM3" s="6">
        <v>1.6000000000000001E-3</v>
      </c>
      <c r="CN3" s="6">
        <v>-1.1000000000000001E-3</v>
      </c>
      <c r="CO3" s="6"/>
      <c r="CP3" s="8"/>
      <c r="CQ3" s="6">
        <v>-6.1999999999999998E-3</v>
      </c>
      <c r="CR3" s="6">
        <v>3.0000000000000001E-3</v>
      </c>
      <c r="CS3" s="6">
        <v>-3.3E-3</v>
      </c>
      <c r="CT3" s="6">
        <v>-3.5999999999999999E-3</v>
      </c>
      <c r="CU3" s="6">
        <v>6.7000000000000002E-3</v>
      </c>
      <c r="CV3" s="6"/>
      <c r="CW3" s="8"/>
      <c r="CX3" s="279">
        <v>1.5E-3</v>
      </c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7">
        <f t="shared" si="3"/>
        <v>-6.4999999999999997E-3</v>
      </c>
      <c r="DM3" s="7">
        <f t="shared" si="4"/>
        <v>-1.1333333333333332E-3</v>
      </c>
      <c r="DN3" s="7">
        <f t="shared" si="5"/>
        <v>6.7000000000000002E-3</v>
      </c>
      <c r="EK3" s="4" t="s">
        <v>37</v>
      </c>
      <c r="EL3" s="5"/>
      <c r="EM3" s="6"/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0</v>
      </c>
      <c r="FS3" s="7" t="e">
        <f t="shared" si="7"/>
        <v>#DIV/0!</v>
      </c>
      <c r="FT3" s="7">
        <f t="shared" si="8"/>
        <v>0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D4" s="285">
        <v>0.98160000000000003</v>
      </c>
      <c r="CE4" s="4" t="s">
        <v>38</v>
      </c>
      <c r="CF4" s="55">
        <v>0.99428000000000005</v>
      </c>
      <c r="CG4" s="6">
        <v>1E-3</v>
      </c>
      <c r="CH4" s="6"/>
      <c r="CI4" s="6"/>
      <c r="CJ4" s="6">
        <v>2.7000000000000001E-3</v>
      </c>
      <c r="CK4" s="6">
        <v>2.3E-3</v>
      </c>
      <c r="CL4" s="6">
        <v>2.5999999999999999E-3</v>
      </c>
      <c r="CM4" s="6">
        <v>1E-4</v>
      </c>
      <c r="CN4" s="6">
        <v>-2E-3</v>
      </c>
      <c r="CO4" s="6"/>
      <c r="CP4" s="8"/>
      <c r="CQ4" s="6">
        <v>4.0000000000000001E-3</v>
      </c>
      <c r="CR4" s="6">
        <v>2.8999999999999998E-3</v>
      </c>
      <c r="CS4" s="6">
        <v>2.7000000000000001E-3</v>
      </c>
      <c r="CT4" s="6">
        <v>-3.8999999999999998E-3</v>
      </c>
      <c r="CU4" s="6">
        <v>1E-4</v>
      </c>
      <c r="CV4" s="6"/>
      <c r="CW4" s="8"/>
      <c r="CX4" s="279">
        <v>-1E-3</v>
      </c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7">
        <f t="shared" si="3"/>
        <v>-3.8999999999999998E-3</v>
      </c>
      <c r="DM4" s="7">
        <f t="shared" si="4"/>
        <v>9.5833333333333306E-4</v>
      </c>
      <c r="DN4" s="7">
        <f t="shared" si="5"/>
        <v>4.0000000000000001E-3</v>
      </c>
      <c r="EK4" s="4" t="s">
        <v>38</v>
      </c>
      <c r="EL4" s="5"/>
      <c r="EM4" s="6"/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0</v>
      </c>
      <c r="FS4" s="7" t="e">
        <f t="shared" si="7"/>
        <v>#DIV/0!</v>
      </c>
      <c r="FT4" s="7">
        <f t="shared" si="8"/>
        <v>0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D5" s="285">
        <v>109.613</v>
      </c>
      <c r="CE5" s="4" t="s">
        <v>39</v>
      </c>
      <c r="CF5" s="55">
        <v>108.76900000000001</v>
      </c>
      <c r="CG5" s="6">
        <v>5.7999999999999996E-3</v>
      </c>
      <c r="CH5" s="6"/>
      <c r="CI5" s="6"/>
      <c r="CJ5" s="6">
        <v>3.8E-3</v>
      </c>
      <c r="CK5" s="6">
        <v>1E-3</v>
      </c>
      <c r="CL5" s="6">
        <v>4.0000000000000002E-4</v>
      </c>
      <c r="CM5" s="6">
        <v>-1.6999999999999999E-3</v>
      </c>
      <c r="CN5" s="6">
        <v>-4.0000000000000002E-4</v>
      </c>
      <c r="CO5" s="6"/>
      <c r="CP5" s="8"/>
      <c r="CQ5" s="6">
        <v>5.7000000000000002E-3</v>
      </c>
      <c r="CR5" s="6">
        <v>1E-3</v>
      </c>
      <c r="CS5" s="6">
        <v>4.7000000000000002E-3</v>
      </c>
      <c r="CT5" s="6">
        <v>-4.1999999999999997E-3</v>
      </c>
      <c r="CU5" s="6">
        <v>-2.9999999999999997E-4</v>
      </c>
      <c r="CV5" s="6"/>
      <c r="CW5" s="8"/>
      <c r="CX5" s="279">
        <v>1.1000000000000001E-3</v>
      </c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7">
        <f t="shared" si="3"/>
        <v>-4.1999999999999997E-3</v>
      </c>
      <c r="DM5" s="7">
        <f t="shared" si="4"/>
        <v>1.4083333333333333E-3</v>
      </c>
      <c r="DN5" s="7">
        <f t="shared" si="5"/>
        <v>5.7999999999999996E-3</v>
      </c>
      <c r="EK5" s="4" t="s">
        <v>39</v>
      </c>
      <c r="EL5" s="5"/>
      <c r="EM5" s="6"/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0</v>
      </c>
      <c r="FS5" s="7" t="e">
        <f t="shared" si="7"/>
        <v>#DIV/0!</v>
      </c>
      <c r="FT5" s="7">
        <f t="shared" si="8"/>
        <v>0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D6" s="285">
        <v>0.70489999999999997</v>
      </c>
      <c r="CE6" s="4" t="s">
        <v>40</v>
      </c>
      <c r="CF6" s="55">
        <v>0.72548000000000001</v>
      </c>
      <c r="CG6" s="6">
        <v>-3.8E-3</v>
      </c>
      <c r="CH6" s="6"/>
      <c r="CI6" s="6"/>
      <c r="CJ6" s="6">
        <v>-2.8999999999999998E-3</v>
      </c>
      <c r="CK6" s="6">
        <v>1.1000000000000001E-3</v>
      </c>
      <c r="CL6" s="6">
        <v>-1.72E-2</v>
      </c>
      <c r="CM6" s="6">
        <v>-2.0000000000000001E-4</v>
      </c>
      <c r="CN6" s="6">
        <v>-1.9E-3</v>
      </c>
      <c r="CO6" s="6"/>
      <c r="CP6" s="8"/>
      <c r="CQ6" s="6">
        <v>-3.2000000000000002E-3</v>
      </c>
      <c r="CR6" s="6">
        <v>4.7999999999999996E-3</v>
      </c>
      <c r="CS6" s="6">
        <v>-6.9999999999999999E-4</v>
      </c>
      <c r="CT6" s="6">
        <v>2.2000000000000001E-3</v>
      </c>
      <c r="CU6" s="6">
        <v>4.8999999999999998E-3</v>
      </c>
      <c r="CV6" s="6"/>
      <c r="CW6" s="8"/>
      <c r="CX6" s="279">
        <v>1.6999999999999999E-3</v>
      </c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7">
        <f t="shared" si="3"/>
        <v>-1.72E-2</v>
      </c>
      <c r="DM6" s="7">
        <f t="shared" si="4"/>
        <v>-1.2666666666666666E-3</v>
      </c>
      <c r="DN6" s="7">
        <f t="shared" si="5"/>
        <v>4.8999999999999998E-3</v>
      </c>
      <c r="EK6" s="4" t="s">
        <v>40</v>
      </c>
      <c r="EL6" s="5"/>
      <c r="EM6" s="6"/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0</v>
      </c>
      <c r="FS6" s="7" t="e">
        <f t="shared" si="7"/>
        <v>#DIV/0!</v>
      </c>
      <c r="FT6" s="7">
        <f t="shared" si="8"/>
        <v>0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D7" s="285">
        <v>0.67154999999999998</v>
      </c>
      <c r="CE7" s="4" t="s">
        <v>41</v>
      </c>
      <c r="CF7" s="55">
        <v>0.69093000000000004</v>
      </c>
      <c r="CG7" s="6">
        <v>-3.0999999999999999E-3</v>
      </c>
      <c r="CH7" s="6"/>
      <c r="CI7" s="6"/>
      <c r="CJ7" s="6">
        <v>-1E-3</v>
      </c>
      <c r="CK7" s="6">
        <v>1.5E-3</v>
      </c>
      <c r="CL7" s="6">
        <v>-1.7399999999999999E-2</v>
      </c>
      <c r="CM7" s="6">
        <v>-3.5999999999999999E-3</v>
      </c>
      <c r="CN7" s="6">
        <v>0</v>
      </c>
      <c r="CO7" s="6"/>
      <c r="CP7" s="8"/>
      <c r="CQ7" s="6">
        <v>-1.1000000000000001E-3</v>
      </c>
      <c r="CR7" s="6">
        <v>6.9999999999999999E-4</v>
      </c>
      <c r="CS7" s="6">
        <v>8.8999999999999999E-3</v>
      </c>
      <c r="CT7" s="6">
        <v>6.0000000000000001E-3</v>
      </c>
      <c r="CU7" s="6">
        <v>3.8E-3</v>
      </c>
      <c r="CV7" s="6"/>
      <c r="CW7" s="8"/>
      <c r="CX7" s="279">
        <v>1.2999999999999999E-3</v>
      </c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7">
        <f t="shared" si="3"/>
        <v>-1.7399999999999999E-2</v>
      </c>
      <c r="DM7" s="7">
        <f t="shared" si="4"/>
        <v>-3.3333333333333311E-4</v>
      </c>
      <c r="DN7" s="7">
        <f t="shared" si="5"/>
        <v>8.8999999999999999E-3</v>
      </c>
      <c r="EK7" s="4" t="s">
        <v>41</v>
      </c>
      <c r="EL7" s="5"/>
      <c r="EM7" s="6"/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0</v>
      </c>
      <c r="FS7" s="7" t="e">
        <f t="shared" si="7"/>
        <v>#DIV/0!</v>
      </c>
      <c r="FT7" s="7">
        <f t="shared" si="8"/>
        <v>0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D8" s="285">
        <v>1.3637999999999999</v>
      </c>
      <c r="CE8" s="4" t="s">
        <v>42</v>
      </c>
      <c r="CF8" s="55">
        <v>1.31351</v>
      </c>
      <c r="CG8" s="6">
        <v>-2.3E-3</v>
      </c>
      <c r="CH8" s="6"/>
      <c r="CI8" s="6"/>
      <c r="CJ8" s="6">
        <v>1.1999999999999999E-3</v>
      </c>
      <c r="CK8" s="6">
        <v>1.6000000000000001E-3</v>
      </c>
      <c r="CL8" s="6">
        <v>6.7000000000000002E-3</v>
      </c>
      <c r="CM8" s="6">
        <v>7.0000000000000001E-3</v>
      </c>
      <c r="CN8" s="6">
        <v>-2.8E-3</v>
      </c>
      <c r="CO8" s="6"/>
      <c r="CP8" s="9"/>
      <c r="CQ8" s="6">
        <v>2E-3</v>
      </c>
      <c r="CR8" s="6">
        <v>-4.8999999999999998E-3</v>
      </c>
      <c r="CS8" s="6">
        <v>1.6000000000000001E-3</v>
      </c>
      <c r="CT8" s="6">
        <v>3.2000000000000002E-3</v>
      </c>
      <c r="CU8" s="6">
        <v>-3.5000000000000001E-3</v>
      </c>
      <c r="CV8" s="6"/>
      <c r="CW8" s="9"/>
      <c r="CX8" s="279">
        <v>-6.9999999999999999E-4</v>
      </c>
      <c r="CY8" s="6"/>
      <c r="CZ8" s="6"/>
      <c r="DA8" s="6"/>
      <c r="DB8" s="6"/>
      <c r="DC8" s="6"/>
      <c r="DD8" s="10"/>
      <c r="DE8" s="10"/>
      <c r="DF8" s="6"/>
      <c r="DG8" s="6"/>
      <c r="DH8" s="6"/>
      <c r="DI8" s="6"/>
      <c r="DJ8" s="6"/>
      <c r="DK8" s="6"/>
      <c r="DL8" s="7">
        <f t="shared" si="3"/>
        <v>-4.8999999999999998E-3</v>
      </c>
      <c r="DM8" s="7">
        <f t="shared" si="4"/>
        <v>7.5833333333333352E-4</v>
      </c>
      <c r="DN8" s="7">
        <f t="shared" si="5"/>
        <v>7.0000000000000001E-3</v>
      </c>
      <c r="EK8" s="4" t="s">
        <v>42</v>
      </c>
      <c r="EL8" s="5"/>
      <c r="EM8" s="6"/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0</v>
      </c>
      <c r="FS8" s="7" t="e">
        <f t="shared" si="7"/>
        <v>#DIV/0!</v>
      </c>
      <c r="FT8" s="7">
        <f t="shared" si="8"/>
        <v>0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C9" s="11" t="s">
        <v>43</v>
      </c>
      <c r="CD9" s="286"/>
      <c r="CE9" s="11" t="s">
        <v>43</v>
      </c>
      <c r="CF9" s="12"/>
      <c r="CG9" s="13">
        <f>SUM( -CG2, -CG3,CG4,CG5, -CG6, -CG7,CG8)</f>
        <v>1.2699999999999999E-2</v>
      </c>
      <c r="CH9" s="13">
        <f t="shared" ref="CH9:CQ9" si="15">SUM( -CH2, -CH3,CH4,CH5, -CH6, -CH7,CH8)</f>
        <v>0</v>
      </c>
      <c r="CI9" s="13">
        <f t="shared" si="15"/>
        <v>0</v>
      </c>
      <c r="CJ9" s="13">
        <f t="shared" si="15"/>
        <v>1.6399999999999998E-2</v>
      </c>
      <c r="CK9" s="13">
        <f t="shared" si="15"/>
        <v>1.18E-2</v>
      </c>
      <c r="CL9" s="13">
        <f t="shared" si="15"/>
        <v>4.8699999999999993E-2</v>
      </c>
      <c r="CM9" s="13">
        <f t="shared" si="15"/>
        <v>9.7000000000000003E-3</v>
      </c>
      <c r="CN9" s="13">
        <f t="shared" si="15"/>
        <v>-8.9999999999999976E-4</v>
      </c>
      <c r="CO9" s="13">
        <f t="shared" si="15"/>
        <v>0</v>
      </c>
      <c r="CP9" s="13">
        <f t="shared" si="15"/>
        <v>0</v>
      </c>
      <c r="CQ9" s="13">
        <f t="shared" si="15"/>
        <v>2.6200000000000001E-2</v>
      </c>
      <c r="CR9" s="13">
        <f>SUM( -CR2, -CR3,CR4,CR5, -CR6, -CR7,CR8)</f>
        <v>-1.4199999999999999E-2</v>
      </c>
      <c r="CS9" s="13">
        <f>SUM( -CS2, -CS3,CS4,CS5, -CS6, -CS7,CS8)</f>
        <v>9.5999999999999992E-3</v>
      </c>
      <c r="CT9" s="13">
        <f>SUM( -CT2, -CT3,CT4,CT5, -CT6, -CT7,CT8)</f>
        <v>-1.24E-2</v>
      </c>
      <c r="CU9" s="13">
        <f>SUM( -CU2, -CU3,CU4,CU5, -CU6, -CU7,CU8)</f>
        <v>-1.8700000000000001E-2</v>
      </c>
      <c r="CV9" s="13">
        <f>SUM( -CV2, -CV3,CV4,CV5, -CV6, -CV7,CV8)</f>
        <v>0</v>
      </c>
      <c r="CW9" s="13">
        <f t="shared" ref="CW9:CX9" si="16">SUM( -CW2, -CW3,CW4,CW5, -CW6, -CW7,CW8)</f>
        <v>0</v>
      </c>
      <c r="CX9" s="13">
        <f t="shared" si="16"/>
        <v>-6.4999999999999997E-3</v>
      </c>
      <c r="CY9" s="13">
        <f>SUM( -CY2, -CY3,CY4,CY5, -CY6, -CY7,CY8)</f>
        <v>0</v>
      </c>
      <c r="CZ9" s="13">
        <f>SUM( -CZ2, -CZ3,CZ4,CZ5, -CZ6, -CZ7,CZ8)</f>
        <v>0</v>
      </c>
      <c r="DA9" s="13">
        <f>SUM( -DA2, -DA3,DA4,DA5, -DA6, -DA7,DA8)</f>
        <v>0</v>
      </c>
      <c r="DB9" s="13">
        <f>SUM( -DB2, -DB3,DB4,DB5, -DB6, -DB7,DB8)</f>
        <v>0</v>
      </c>
      <c r="DC9" s="13">
        <f>SUM( -DC2, -DC3,DC4,DC5, -DC6, -DC7,DC8)</f>
        <v>0</v>
      </c>
      <c r="DD9" s="13">
        <f t="shared" ref="DD9:DK9" si="17">SUM( -DD2, -DD3,DD4,DD5, -DD6, -DD7,DD8)</f>
        <v>0</v>
      </c>
      <c r="DE9" s="13">
        <f t="shared" si="17"/>
        <v>0</v>
      </c>
      <c r="DF9" s="13">
        <f t="shared" si="17"/>
        <v>0</v>
      </c>
      <c r="DG9" s="13">
        <f t="shared" si="17"/>
        <v>0</v>
      </c>
      <c r="DH9" s="13">
        <f t="shared" si="17"/>
        <v>0</v>
      </c>
      <c r="DI9" s="13">
        <f t="shared" si="17"/>
        <v>0</v>
      </c>
      <c r="DJ9" s="13">
        <f t="shared" si="17"/>
        <v>0</v>
      </c>
      <c r="DK9" s="13">
        <f t="shared" si="17"/>
        <v>0</v>
      </c>
      <c r="DL9" s="7">
        <f t="shared" si="3"/>
        <v>-1.8700000000000001E-2</v>
      </c>
      <c r="DM9" s="7">
        <f t="shared" si="4"/>
        <v>2.6580645161290314E-3</v>
      </c>
      <c r="DN9" s="7">
        <f t="shared" si="5"/>
        <v>4.8699999999999993E-2</v>
      </c>
      <c r="EK9" s="11" t="s">
        <v>43</v>
      </c>
      <c r="EL9" s="12"/>
      <c r="EM9" s="13">
        <f t="shared" ref="EM9:EW9" si="18">SUM( -EM2, -EM3,EM4,EM5, -EM6, -EM7,EM8)</f>
        <v>0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0</v>
      </c>
      <c r="FT9" s="7">
        <f t="shared" si="8"/>
        <v>0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C10" s="18" t="s">
        <v>50</v>
      </c>
      <c r="CD10" s="285">
        <v>0.89770000000000005</v>
      </c>
      <c r="CE10" s="4" t="s">
        <v>44</v>
      </c>
      <c r="CF10" s="55">
        <v>0.87333000000000005</v>
      </c>
      <c r="CG10" s="6">
        <v>2.5000000000000001E-3</v>
      </c>
      <c r="CH10" s="6"/>
      <c r="CI10" s="6"/>
      <c r="CJ10" s="6">
        <v>1.9E-3</v>
      </c>
      <c r="CK10" s="6">
        <v>3.8E-3</v>
      </c>
      <c r="CL10" s="6">
        <v>-2.7000000000000001E-3</v>
      </c>
      <c r="CM10" s="6">
        <v>-3.3999999999999998E-3</v>
      </c>
      <c r="CN10" s="6">
        <v>1E-4</v>
      </c>
      <c r="CO10" s="6"/>
      <c r="CP10" s="14"/>
      <c r="CQ10" s="6">
        <v>2.5999999999999999E-3</v>
      </c>
      <c r="CR10" s="6">
        <v>2E-3</v>
      </c>
      <c r="CS10" s="6">
        <v>-2E-3</v>
      </c>
      <c r="CT10" s="6">
        <v>6.7000000000000002E-3</v>
      </c>
      <c r="CU10" s="6">
        <v>-7.1000000000000004E-3</v>
      </c>
      <c r="CV10" s="6"/>
      <c r="CW10" s="14"/>
      <c r="CX10" s="279">
        <v>4.0000000000000002E-4</v>
      </c>
      <c r="CY10" s="6"/>
      <c r="CZ10" s="6"/>
      <c r="DA10" s="6"/>
      <c r="DB10" s="6"/>
      <c r="DC10" s="6"/>
      <c r="DD10" s="15"/>
      <c r="DE10" s="15"/>
      <c r="DF10" s="6"/>
      <c r="DG10" s="6"/>
      <c r="DH10" s="6"/>
      <c r="DI10" s="6"/>
      <c r="DJ10" s="6"/>
      <c r="DK10" s="6"/>
      <c r="DL10" s="16">
        <f t="shared" si="3"/>
        <v>-7.1000000000000004E-3</v>
      </c>
      <c r="DM10" s="16">
        <f t="shared" si="4"/>
        <v>3.9999999999999996E-4</v>
      </c>
      <c r="DN10" s="16">
        <f t="shared" si="5"/>
        <v>6.7000000000000002E-3</v>
      </c>
      <c r="EK10" s="4" t="s">
        <v>44</v>
      </c>
      <c r="EL10" s="5"/>
      <c r="EM10" s="6"/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0</v>
      </c>
      <c r="FS10" s="16" t="e">
        <f t="shared" si="7"/>
        <v>#DIV/0!</v>
      </c>
      <c r="FT10" s="16">
        <f t="shared" si="8"/>
        <v>0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C11" s="23" t="s">
        <v>56</v>
      </c>
      <c r="CD11" s="285">
        <v>1.1255999999999999</v>
      </c>
      <c r="CE11" s="4" t="s">
        <v>45</v>
      </c>
      <c r="CF11" s="55">
        <v>1.1378200000000001</v>
      </c>
      <c r="CG11" s="6">
        <v>1.6000000000000001E-3</v>
      </c>
      <c r="CH11" s="6"/>
      <c r="CI11" s="6"/>
      <c r="CJ11" s="6">
        <v>1.5E-3</v>
      </c>
      <c r="CK11" s="6">
        <v>-5.0000000000000001E-4</v>
      </c>
      <c r="CL11" s="6">
        <v>-1E-3</v>
      </c>
      <c r="CM11" s="6">
        <v>-2.0999999999999999E-3</v>
      </c>
      <c r="CN11" s="6">
        <v>-2.5999999999999999E-3</v>
      </c>
      <c r="CO11" s="6"/>
      <c r="CP11" s="8"/>
      <c r="CQ11" s="6">
        <v>-1E-4</v>
      </c>
      <c r="CR11" s="6">
        <v>7.1000000000000004E-3</v>
      </c>
      <c r="CS11" s="6">
        <v>-2.5000000000000001E-3</v>
      </c>
      <c r="CT11" s="6">
        <v>-8.0000000000000004E-4</v>
      </c>
      <c r="CU11" s="6">
        <v>-5.0000000000000001E-4</v>
      </c>
      <c r="CV11" s="6"/>
      <c r="CW11" s="8"/>
      <c r="CX11" s="279">
        <v>1.4E-3</v>
      </c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16">
        <f t="shared" si="3"/>
        <v>-2.5999999999999999E-3</v>
      </c>
      <c r="DM11" s="16">
        <f t="shared" si="4"/>
        <v>1.2500000000000008E-4</v>
      </c>
      <c r="DN11" s="16">
        <f t="shared" si="5"/>
        <v>7.1000000000000004E-3</v>
      </c>
      <c r="EK11" s="4" t="s">
        <v>45</v>
      </c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0</v>
      </c>
      <c r="FS11" s="16" t="e">
        <f t="shared" si="7"/>
        <v>#DIV/0!</v>
      </c>
      <c r="FT11" s="16">
        <f t="shared" si="8"/>
        <v>0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C12" s="27" t="s">
        <v>61</v>
      </c>
      <c r="CD12" s="285">
        <v>125.81</v>
      </c>
      <c r="CE12" s="4" t="s">
        <v>46</v>
      </c>
      <c r="CF12" s="55">
        <v>124.464</v>
      </c>
      <c r="CG12" s="6">
        <v>6.4000000000000003E-3</v>
      </c>
      <c r="CH12" s="6"/>
      <c r="CI12" s="6"/>
      <c r="CJ12" s="6">
        <v>2.3999999999999998E-3</v>
      </c>
      <c r="CK12" s="6">
        <v>-1.8E-3</v>
      </c>
      <c r="CL12" s="6">
        <v>-3.2000000000000002E-3</v>
      </c>
      <c r="CM12" s="6">
        <v>-3.5000000000000001E-3</v>
      </c>
      <c r="CN12" s="6">
        <v>-1.6000000000000001E-3</v>
      </c>
      <c r="CO12" s="6"/>
      <c r="CP12" s="8"/>
      <c r="CQ12" s="6">
        <v>1.6000000000000001E-3</v>
      </c>
      <c r="CR12" s="6">
        <v>5.3E-3</v>
      </c>
      <c r="CS12" s="6">
        <v>-4.0000000000000002E-4</v>
      </c>
      <c r="CT12" s="6">
        <v>-1.5E-3</v>
      </c>
      <c r="CU12" s="6">
        <v>-6.9999999999999999E-4</v>
      </c>
      <c r="CV12" s="6"/>
      <c r="CW12" s="8"/>
      <c r="CX12" s="279">
        <v>2.7000000000000001E-3</v>
      </c>
      <c r="CY12" s="6"/>
      <c r="CZ12" s="6"/>
      <c r="DA12" s="6"/>
      <c r="DB12" s="6"/>
      <c r="DC12" s="17"/>
      <c r="DD12" s="6"/>
      <c r="DE12" s="6"/>
      <c r="DF12" s="6"/>
      <c r="DG12" s="6"/>
      <c r="DH12" s="6"/>
      <c r="DI12" s="6"/>
      <c r="DJ12" s="6"/>
      <c r="DK12" s="6"/>
      <c r="DL12" s="16">
        <f t="shared" si="3"/>
        <v>-3.5000000000000001E-3</v>
      </c>
      <c r="DM12" s="16">
        <f t="shared" si="4"/>
        <v>4.75E-4</v>
      </c>
      <c r="DN12" s="16">
        <f t="shared" si="5"/>
        <v>6.4000000000000003E-3</v>
      </c>
      <c r="EK12" s="4" t="s">
        <v>46</v>
      </c>
      <c r="EL12" s="5"/>
      <c r="EM12" s="6"/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0</v>
      </c>
      <c r="FS12" s="16" t="e">
        <f t="shared" si="7"/>
        <v>#DIV/0!</v>
      </c>
      <c r="FT12" s="16">
        <f t="shared" si="8"/>
        <v>0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C13" s="32" t="s">
        <v>66</v>
      </c>
      <c r="CD13" s="285">
        <v>1.6263000000000001</v>
      </c>
      <c r="CE13" s="4" t="s">
        <v>47</v>
      </c>
      <c r="CF13" s="55">
        <v>1.5771999999999999</v>
      </c>
      <c r="CG13" s="6">
        <v>4.4999999999999997E-3</v>
      </c>
      <c r="CH13" s="6"/>
      <c r="CI13" s="6"/>
      <c r="CJ13" s="6">
        <v>1.8E-3</v>
      </c>
      <c r="CK13" s="6">
        <v>-3.7000000000000002E-3</v>
      </c>
      <c r="CL13" s="6">
        <v>1.43E-2</v>
      </c>
      <c r="CM13" s="6">
        <v>-1.6999999999999999E-3</v>
      </c>
      <c r="CN13" s="6">
        <v>8.0000000000000004E-4</v>
      </c>
      <c r="CO13" s="6"/>
      <c r="CP13" s="8"/>
      <c r="CQ13" s="6">
        <v>-1E-4</v>
      </c>
      <c r="CR13" s="6">
        <v>-1E-4</v>
      </c>
      <c r="CS13" s="6">
        <v>-4.5999999999999999E-3</v>
      </c>
      <c r="CT13" s="6">
        <v>1.1999999999999999E-3</v>
      </c>
      <c r="CU13" s="6">
        <v>-5.1000000000000004E-3</v>
      </c>
      <c r="CV13" s="6"/>
      <c r="CW13" s="8"/>
      <c r="CX13" s="279">
        <v>6.9999999999999999E-4</v>
      </c>
      <c r="CY13" s="6"/>
      <c r="CZ13" s="6"/>
      <c r="DA13" s="6"/>
      <c r="DB13" s="6"/>
      <c r="DC13" s="6"/>
      <c r="DD13" s="6"/>
      <c r="DE13" s="6"/>
      <c r="DF13" s="6"/>
      <c r="DG13" s="6"/>
      <c r="DH13" s="17"/>
      <c r="DI13" s="6"/>
      <c r="DJ13" s="6"/>
      <c r="DK13" s="6"/>
      <c r="DL13" s="16">
        <f t="shared" si="3"/>
        <v>-5.1000000000000004E-3</v>
      </c>
      <c r="DM13" s="16">
        <f t="shared" si="4"/>
        <v>6.6666666666666643E-4</v>
      </c>
      <c r="DN13" s="16">
        <f t="shared" si="5"/>
        <v>1.43E-2</v>
      </c>
      <c r="EK13" s="4" t="s">
        <v>47</v>
      </c>
      <c r="EL13" s="5"/>
      <c r="EM13" s="6"/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0</v>
      </c>
      <c r="FS13" s="16" t="e">
        <f t="shared" si="7"/>
        <v>#DIV/0!</v>
      </c>
      <c r="FT13" s="16">
        <f t="shared" si="8"/>
        <v>0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C14" s="36" t="s">
        <v>69</v>
      </c>
      <c r="CD14" s="285">
        <v>1.7045999999999999</v>
      </c>
      <c r="CE14" s="4" t="s">
        <v>48</v>
      </c>
      <c r="CF14" s="55">
        <v>1.6559999999999999</v>
      </c>
      <c r="CG14" s="6">
        <v>3.7000000000000002E-3</v>
      </c>
      <c r="CH14" s="6"/>
      <c r="CI14" s="6"/>
      <c r="CJ14" s="6">
        <v>-1E-4</v>
      </c>
      <c r="CK14" s="6">
        <v>-3.3E-3</v>
      </c>
      <c r="CL14" s="6">
        <v>1.54E-2</v>
      </c>
      <c r="CM14" s="6">
        <v>1.6999999999999999E-3</v>
      </c>
      <c r="CN14" s="6">
        <v>-6.9999999999999999E-4</v>
      </c>
      <c r="CO14" s="17"/>
      <c r="CP14" s="8"/>
      <c r="CQ14" s="6">
        <v>-2E-3</v>
      </c>
      <c r="CR14" s="6">
        <v>4.1999999999999997E-3</v>
      </c>
      <c r="CS14" s="6">
        <v>-1.4200000000000001E-2</v>
      </c>
      <c r="CT14" s="6">
        <v>-2.7000000000000001E-3</v>
      </c>
      <c r="CU14" s="6">
        <v>-3.8999999999999998E-3</v>
      </c>
      <c r="CV14" s="6"/>
      <c r="CW14" s="8"/>
      <c r="CX14" s="279">
        <v>3.5000000000000001E-3</v>
      </c>
      <c r="CY14" s="6"/>
      <c r="CZ14" s="6"/>
      <c r="DA14" s="6"/>
      <c r="DB14" s="6"/>
      <c r="DC14" s="17"/>
      <c r="DD14" s="6"/>
      <c r="DE14" s="6"/>
      <c r="DF14" s="6"/>
      <c r="DG14" s="6"/>
      <c r="DH14" s="6"/>
      <c r="DI14" s="6"/>
      <c r="DJ14" s="6"/>
      <c r="DK14" s="6"/>
      <c r="DL14" s="16">
        <f t="shared" si="3"/>
        <v>-1.4200000000000001E-2</v>
      </c>
      <c r="DM14" s="16">
        <f t="shared" si="4"/>
        <v>1.3333333333333358E-4</v>
      </c>
      <c r="DN14" s="16">
        <f t="shared" si="5"/>
        <v>1.54E-2</v>
      </c>
      <c r="EK14" s="4" t="s">
        <v>48</v>
      </c>
      <c r="EL14" s="5"/>
      <c r="EM14" s="6"/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0</v>
      </c>
      <c r="FS14" s="16" t="e">
        <f t="shared" si="7"/>
        <v>#DIV/0!</v>
      </c>
      <c r="FT14" s="16">
        <f t="shared" si="8"/>
        <v>0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C15" s="42" t="s">
        <v>71</v>
      </c>
      <c r="CD15" s="285">
        <v>1.5636000000000001</v>
      </c>
      <c r="CE15" s="4" t="s">
        <v>49</v>
      </c>
      <c r="CF15" s="55">
        <v>1.50302</v>
      </c>
      <c r="CG15" s="17">
        <v>-1.6000000000000001E-3</v>
      </c>
      <c r="CH15" s="6"/>
      <c r="CI15" s="6"/>
      <c r="CJ15" s="6">
        <v>-4.0000000000000002E-4</v>
      </c>
      <c r="CK15" s="6">
        <v>-1.4E-3</v>
      </c>
      <c r="CL15" s="6">
        <v>3.0999999999999999E-3</v>
      </c>
      <c r="CM15" s="6">
        <v>4.8999999999999998E-3</v>
      </c>
      <c r="CN15" s="6">
        <v>-4.0000000000000001E-3</v>
      </c>
      <c r="CO15" s="6"/>
      <c r="CP15" s="9"/>
      <c r="CQ15" s="6">
        <v>-2E-3</v>
      </c>
      <c r="CR15" s="6">
        <v>-2.9999999999999997E-4</v>
      </c>
      <c r="CS15" s="6">
        <v>-4.0000000000000001E-3</v>
      </c>
      <c r="CT15" s="6">
        <v>6.1000000000000004E-3</v>
      </c>
      <c r="CU15" s="6">
        <v>-3.7000000000000002E-3</v>
      </c>
      <c r="CV15" s="6"/>
      <c r="CW15" s="9"/>
      <c r="CX15" s="279">
        <v>6.9999999999999999E-4</v>
      </c>
      <c r="CY15" s="6"/>
      <c r="CZ15" s="6"/>
      <c r="DA15" s="6"/>
      <c r="DB15" s="6"/>
      <c r="DC15" s="6"/>
      <c r="DD15" s="10"/>
      <c r="DE15" s="10"/>
      <c r="DF15" s="6"/>
      <c r="DG15" s="6"/>
      <c r="DH15" s="6"/>
      <c r="DI15" s="6"/>
      <c r="DJ15" s="6"/>
      <c r="DK15" s="6"/>
      <c r="DL15" s="16">
        <f t="shared" si="3"/>
        <v>-4.0000000000000001E-3</v>
      </c>
      <c r="DM15" s="16">
        <f t="shared" si="4"/>
        <v>-2.1666666666666666E-4</v>
      </c>
      <c r="DN15" s="16">
        <f t="shared" si="5"/>
        <v>6.1000000000000004E-3</v>
      </c>
      <c r="EK15" s="4" t="s">
        <v>49</v>
      </c>
      <c r="EL15" s="5"/>
      <c r="EM15" s="6"/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0</v>
      </c>
      <c r="FS15" s="16" t="e">
        <f t="shared" si="7"/>
        <v>#DIV/0!</v>
      </c>
      <c r="FT15" s="16">
        <f t="shared" si="8"/>
        <v>0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C16" s="45" t="s">
        <v>72</v>
      </c>
      <c r="CD16" s="287"/>
      <c r="CE16" s="18" t="s">
        <v>50</v>
      </c>
      <c r="CF16" s="19"/>
      <c r="CG16" s="20">
        <f>SUM(CG2,CG10:CG15)</f>
        <v>1.7699999999999997E-2</v>
      </c>
      <c r="CH16" s="20">
        <f>SUM(CH2,CH10:CH15)</f>
        <v>0</v>
      </c>
      <c r="CI16" s="20">
        <f>SUM(CI2,CI10:CI15)</f>
        <v>0</v>
      </c>
      <c r="CJ16" s="20">
        <f>SUM(CJ2,CJ10:CJ15)</f>
        <v>5.3999999999999986E-3</v>
      </c>
      <c r="CK16" s="20">
        <f t="shared" ref="CK16:CQ16" si="27">SUM(CK2,CK10:CK15)</f>
        <v>-9.9000000000000008E-3</v>
      </c>
      <c r="CL16" s="20">
        <f t="shared" si="27"/>
        <v>2.2199999999999998E-2</v>
      </c>
      <c r="CM16" s="20">
        <f t="shared" si="27"/>
        <v>-6.1999999999999989E-3</v>
      </c>
      <c r="CN16" s="20">
        <f t="shared" si="27"/>
        <v>-9.2999999999999992E-3</v>
      </c>
      <c r="CO16" s="20">
        <f t="shared" si="27"/>
        <v>0</v>
      </c>
      <c r="CP16" s="20">
        <f t="shared" si="27"/>
        <v>0</v>
      </c>
      <c r="CQ16" s="20">
        <f t="shared" si="27"/>
        <v>-4.0000000000000001E-3</v>
      </c>
      <c r="CR16" s="20">
        <f>SUM(CR2,CR10:CR15)</f>
        <v>2.2899999999999997E-2</v>
      </c>
      <c r="CS16" s="20">
        <f>SUM(CS2,CS10:CS15)</f>
        <v>-3.32E-2</v>
      </c>
      <c r="CT16" s="20">
        <f>SUM(CT2,CT10:CT15)</f>
        <v>1.1900000000000001E-2</v>
      </c>
      <c r="CU16" s="20">
        <f>SUM(CU2,CU10:CU15)</f>
        <v>-2.1400000000000002E-2</v>
      </c>
      <c r="CV16" s="20">
        <f>SUM(CV2,CV10:CV15)</f>
        <v>0</v>
      </c>
      <c r="CW16" s="20">
        <f t="shared" ref="CW16:CX16" si="28">SUM(CW2,CW10:CW15)</f>
        <v>0</v>
      </c>
      <c r="CX16" s="20">
        <f t="shared" si="28"/>
        <v>1.0799999999999999E-2</v>
      </c>
      <c r="CY16" s="20">
        <f>SUM(CY2,CY10:CY15)</f>
        <v>0</v>
      </c>
      <c r="CZ16" s="20">
        <f>SUM(CZ2,CZ10:CZ15)</f>
        <v>0</v>
      </c>
      <c r="DA16" s="20">
        <f>SUM(DA2,DA10:DA15)</f>
        <v>0</v>
      </c>
      <c r="DB16" s="20">
        <f>SUM(DB2,DB10:DB15)</f>
        <v>0</v>
      </c>
      <c r="DC16" s="20">
        <f>SUM(DC2,DC10:DC15)</f>
        <v>0</v>
      </c>
      <c r="DD16" s="20">
        <f t="shared" ref="DD16:DE16" si="29">SUM(DD2,DD10:DD15)</f>
        <v>0</v>
      </c>
      <c r="DE16" s="20">
        <f t="shared" si="29"/>
        <v>0</v>
      </c>
      <c r="DF16" s="20">
        <f>SUM(DF2,DF10:DF15)</f>
        <v>0</v>
      </c>
      <c r="DG16" s="20">
        <f>SUM(DG2,DG10:DG15)</f>
        <v>0</v>
      </c>
      <c r="DH16" s="20">
        <f>SUM(DH2,DH10:DH15)</f>
        <v>0</v>
      </c>
      <c r="DI16" s="20">
        <f>SUM(DI2,DI10,DI11,DI12,DI13,DI14,DI15)</f>
        <v>0</v>
      </c>
      <c r="DJ16" s="20">
        <f>SUM(DJ2,DJ10:DJ15)</f>
        <v>0</v>
      </c>
      <c r="DK16" s="20">
        <f>SUM(DK10,DK11,DK12,DK13,DK14,DK15,DK2)</f>
        <v>0</v>
      </c>
      <c r="DL16" s="16">
        <f t="shared" si="3"/>
        <v>-3.32E-2</v>
      </c>
      <c r="DM16" s="16">
        <f t="shared" si="4"/>
        <v>2.2258064516129003E-4</v>
      </c>
      <c r="DN16" s="16">
        <f t="shared" si="5"/>
        <v>2.2899999999999997E-2</v>
      </c>
      <c r="EK16" s="18" t="s">
        <v>50</v>
      </c>
      <c r="EL16" s="19"/>
      <c r="EM16" s="20">
        <f>SUM(EM2,EM10:EM15)</f>
        <v>0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0</v>
      </c>
      <c r="FT16" s="16">
        <f t="shared" si="8"/>
        <v>0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C17" t="s">
        <v>62</v>
      </c>
      <c r="CD17" s="285">
        <v>1.2522</v>
      </c>
      <c r="CE17" s="21" t="s">
        <v>51</v>
      </c>
      <c r="CF17" s="55">
        <v>1.3025899999999999</v>
      </c>
      <c r="CG17" s="6">
        <v>-8.9999999999999998E-4</v>
      </c>
      <c r="CH17" s="6"/>
      <c r="CI17" s="6"/>
      <c r="CJ17" s="6">
        <v>-4.0000000000000002E-4</v>
      </c>
      <c r="CK17" s="6">
        <v>-4.1999999999999997E-3</v>
      </c>
      <c r="CL17" s="6">
        <v>2.3999999999999998E-3</v>
      </c>
      <c r="CM17" s="6">
        <v>2E-3</v>
      </c>
      <c r="CN17" s="6">
        <v>-3.0000000000000001E-3</v>
      </c>
      <c r="CO17" s="6"/>
      <c r="CP17" s="14"/>
      <c r="CQ17" s="6">
        <v>-2.2000000000000001E-3</v>
      </c>
      <c r="CR17" s="6">
        <v>5.8999999999999999E-3</v>
      </c>
      <c r="CS17" s="6">
        <v>-5.9999999999999995E-4</v>
      </c>
      <c r="CT17" s="6">
        <v>-7.4000000000000003E-3</v>
      </c>
      <c r="CU17" s="6">
        <v>6.7999999999999996E-3</v>
      </c>
      <c r="CV17" s="6"/>
      <c r="CW17" s="14"/>
      <c r="CX17" s="279">
        <v>5.9999999999999995E-4</v>
      </c>
      <c r="CY17" s="6"/>
      <c r="CZ17" s="6"/>
      <c r="DA17" s="6"/>
      <c r="DB17" s="6"/>
      <c r="DC17" s="6"/>
      <c r="DD17" s="15"/>
      <c r="DE17" s="15"/>
      <c r="DF17" s="6"/>
      <c r="DG17" s="6"/>
      <c r="DH17" s="6"/>
      <c r="DI17" s="6"/>
      <c r="DJ17" s="6"/>
      <c r="DK17" s="6"/>
      <c r="DL17" s="22">
        <f t="shared" si="3"/>
        <v>-7.4000000000000003E-3</v>
      </c>
      <c r="DM17" s="22">
        <f t="shared" si="4"/>
        <v>-8.333333333333348E-5</v>
      </c>
      <c r="DN17" s="22">
        <f t="shared" si="5"/>
        <v>6.7999999999999996E-3</v>
      </c>
      <c r="EK17" s="21" t="s">
        <v>51</v>
      </c>
      <c r="EL17" s="5"/>
      <c r="EM17" s="6"/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0</v>
      </c>
      <c r="FS17" s="22" t="e">
        <f t="shared" si="7"/>
        <v>#DIV/0!</v>
      </c>
      <c r="FT17" s="22">
        <f t="shared" si="8"/>
        <v>0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C18" t="s">
        <v>62</v>
      </c>
      <c r="CD18" s="285">
        <v>139.83000000000001</v>
      </c>
      <c r="CE18" s="21" t="s">
        <v>52</v>
      </c>
      <c r="CF18" s="55">
        <v>142.5</v>
      </c>
      <c r="CG18" s="6">
        <v>3.8999999999999998E-3</v>
      </c>
      <c r="CH18" s="6"/>
      <c r="CI18" s="6"/>
      <c r="CJ18" s="6">
        <v>1.2999999999999999E-3</v>
      </c>
      <c r="CK18" s="6">
        <v>-5.5999999999999999E-3</v>
      </c>
      <c r="CL18" s="6">
        <v>-1E-4</v>
      </c>
      <c r="CM18" s="6">
        <v>1E-4</v>
      </c>
      <c r="CN18" s="6">
        <v>-1.4E-3</v>
      </c>
      <c r="CO18" s="6"/>
      <c r="CP18" s="8"/>
      <c r="CQ18" s="6">
        <v>-2.9999999999999997E-4</v>
      </c>
      <c r="CR18" s="6">
        <v>4.1999999999999997E-3</v>
      </c>
      <c r="CS18" s="6">
        <v>1.4E-3</v>
      </c>
      <c r="CT18" s="6">
        <v>-7.7999999999999996E-3</v>
      </c>
      <c r="CU18" s="6">
        <v>6.6E-3</v>
      </c>
      <c r="CV18" s="6"/>
      <c r="CW18" s="8"/>
      <c r="CX18" s="279">
        <v>2.7000000000000001E-3</v>
      </c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22">
        <f t="shared" si="3"/>
        <v>-7.7999999999999996E-3</v>
      </c>
      <c r="DM18" s="22">
        <f t="shared" si="4"/>
        <v>4.1666666666666669E-4</v>
      </c>
      <c r="DN18" s="22">
        <f t="shared" si="5"/>
        <v>6.6E-3</v>
      </c>
      <c r="EK18" s="21" t="s">
        <v>52</v>
      </c>
      <c r="EL18" s="5"/>
      <c r="EM18" s="6"/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0</v>
      </c>
      <c r="FS18" s="22" t="e">
        <f t="shared" si="7"/>
        <v>#DIV/0!</v>
      </c>
      <c r="FT18" s="22">
        <f t="shared" si="8"/>
        <v>0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C19" t="s">
        <v>62</v>
      </c>
      <c r="CD19" s="285">
        <v>1.8096000000000001</v>
      </c>
      <c r="CE19" s="21" t="s">
        <v>53</v>
      </c>
      <c r="CF19" s="55">
        <v>1.8057000000000001</v>
      </c>
      <c r="CG19" s="6">
        <v>1.9E-3</v>
      </c>
      <c r="CH19" s="6"/>
      <c r="CI19" s="6"/>
      <c r="CJ19" s="6">
        <v>2.9999999999999997E-4</v>
      </c>
      <c r="CK19" s="6">
        <v>-7.1999999999999998E-3</v>
      </c>
      <c r="CL19" s="6">
        <v>1.77E-2</v>
      </c>
      <c r="CM19" s="6">
        <v>2E-3</v>
      </c>
      <c r="CN19" s="6">
        <v>1.1999999999999999E-3</v>
      </c>
      <c r="CO19" s="6"/>
      <c r="CP19" s="8"/>
      <c r="CQ19" s="6">
        <v>-2.2000000000000001E-3</v>
      </c>
      <c r="CR19" s="6">
        <v>-1.5E-3</v>
      </c>
      <c r="CS19" s="6">
        <v>-2.5000000000000001E-3</v>
      </c>
      <c r="CT19" s="6">
        <v>-5.5999999999999999E-3</v>
      </c>
      <c r="CU19" s="6">
        <v>2E-3</v>
      </c>
      <c r="CV19" s="6"/>
      <c r="CW19" s="8"/>
      <c r="CX19" s="279">
        <v>5.9999999999999995E-4</v>
      </c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22">
        <f t="shared" si="3"/>
        <v>-7.1999999999999998E-3</v>
      </c>
      <c r="DM19" s="22">
        <f t="shared" si="4"/>
        <v>5.5833333333333332E-4</v>
      </c>
      <c r="DN19" s="22">
        <f t="shared" si="5"/>
        <v>1.77E-2</v>
      </c>
      <c r="EK19" s="21" t="s">
        <v>53</v>
      </c>
      <c r="EL19" s="5"/>
      <c r="EM19" s="6"/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0</v>
      </c>
      <c r="FS19" s="22" t="e">
        <f t="shared" si="7"/>
        <v>#DIV/0!</v>
      </c>
      <c r="FT19" s="22">
        <f t="shared" si="8"/>
        <v>0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D20" s="285">
        <v>1.8977999999999999</v>
      </c>
      <c r="CE20" s="4" t="s">
        <v>54</v>
      </c>
      <c r="CF20" s="55">
        <v>1.8957599999999999</v>
      </c>
      <c r="CG20" s="6">
        <v>1.1999999999999999E-3</v>
      </c>
      <c r="CH20" s="6"/>
      <c r="CI20" s="6"/>
      <c r="CJ20" s="6">
        <v>-1.8E-3</v>
      </c>
      <c r="CK20" s="6">
        <v>-7.6E-3</v>
      </c>
      <c r="CL20" s="6">
        <v>1.7000000000000001E-2</v>
      </c>
      <c r="CM20" s="6">
        <v>5.4999999999999997E-3</v>
      </c>
      <c r="CN20" s="6">
        <v>-8.0000000000000004E-4</v>
      </c>
      <c r="CO20" s="6"/>
      <c r="CP20" s="8"/>
      <c r="CQ20" s="6">
        <v>-4.5999999999999999E-3</v>
      </c>
      <c r="CR20" s="6">
        <v>2.0999999999999999E-3</v>
      </c>
      <c r="CS20" s="6">
        <v>-1.2200000000000001E-2</v>
      </c>
      <c r="CT20" s="6">
        <v>-9.2999999999999992E-3</v>
      </c>
      <c r="CU20" s="6">
        <v>3.0999999999999999E-3</v>
      </c>
      <c r="CV20" s="6"/>
      <c r="CW20" s="8"/>
      <c r="CX20" s="279">
        <v>1.1999999999999999E-3</v>
      </c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22">
        <f t="shared" si="3"/>
        <v>-1.2200000000000001E-2</v>
      </c>
      <c r="DM20" s="22">
        <f t="shared" si="4"/>
        <v>-5.1666666666666668E-4</v>
      </c>
      <c r="DN20" s="22">
        <f t="shared" si="5"/>
        <v>1.7000000000000001E-2</v>
      </c>
      <c r="EK20" s="4" t="s">
        <v>54</v>
      </c>
      <c r="EL20" s="5"/>
      <c r="EM20" s="6"/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0</v>
      </c>
      <c r="FS20" s="22" t="e">
        <f t="shared" si="7"/>
        <v>#DIV/0!</v>
      </c>
      <c r="FT20" s="22">
        <f t="shared" si="8"/>
        <v>0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C21" t="s">
        <v>62</v>
      </c>
      <c r="CD21" s="285">
        <v>1.7393000000000001</v>
      </c>
      <c r="CE21" s="4" t="s">
        <v>55</v>
      </c>
      <c r="CF21" s="55">
        <v>1.7208300000000001</v>
      </c>
      <c r="CG21" s="6">
        <v>-4.1000000000000003E-3</v>
      </c>
      <c r="CH21" s="6"/>
      <c r="CI21" s="6"/>
      <c r="CJ21" s="6">
        <v>-1.8E-3</v>
      </c>
      <c r="CK21" s="6">
        <v>-4.7999999999999996E-3</v>
      </c>
      <c r="CL21" s="6">
        <v>6.4000000000000003E-3</v>
      </c>
      <c r="CM21" s="6">
        <v>8.8000000000000005E-3</v>
      </c>
      <c r="CN21" s="6">
        <v>-3.7000000000000002E-3</v>
      </c>
      <c r="CO21" s="6"/>
      <c r="CP21" s="9"/>
      <c r="CQ21" s="6">
        <v>-3.8999999999999998E-3</v>
      </c>
      <c r="CR21" s="6">
        <v>-1.5E-3</v>
      </c>
      <c r="CS21" s="6">
        <v>-1.8E-3</v>
      </c>
      <c r="CT21" s="6">
        <v>-5.0000000000000001E-4</v>
      </c>
      <c r="CU21" s="6">
        <v>3.5000000000000001E-3</v>
      </c>
      <c r="CV21" s="6"/>
      <c r="CW21" s="9"/>
      <c r="CX21" s="279">
        <v>8.9999999999999998E-4</v>
      </c>
      <c r="CY21" s="6"/>
      <c r="CZ21" s="6"/>
      <c r="DA21" s="6"/>
      <c r="DB21" s="6"/>
      <c r="DC21" s="6"/>
      <c r="DD21" s="10"/>
      <c r="DE21" s="10"/>
      <c r="DF21" s="6"/>
      <c r="DG21" s="6"/>
      <c r="DH21" s="6"/>
      <c r="DI21" s="6"/>
      <c r="DJ21" s="6"/>
      <c r="DK21" s="6"/>
      <c r="DL21" s="22">
        <f t="shared" si="3"/>
        <v>-4.7999999999999996E-3</v>
      </c>
      <c r="DM21" s="22">
        <f t="shared" si="4"/>
        <v>-2.0833333333333329E-4</v>
      </c>
      <c r="DN21" s="22">
        <f t="shared" si="5"/>
        <v>8.8000000000000005E-3</v>
      </c>
      <c r="EK21" s="4" t="s">
        <v>55</v>
      </c>
      <c r="EL21" s="5"/>
      <c r="EM21" s="6"/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0</v>
      </c>
      <c r="FS21" s="22" t="e">
        <f t="shared" si="7"/>
        <v>#DIV/0!</v>
      </c>
      <c r="FT21" s="22">
        <f t="shared" si="8"/>
        <v>0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D22" s="288"/>
      <c r="CE22" s="23" t="s">
        <v>56</v>
      </c>
      <c r="CF22" s="24"/>
      <c r="CG22" s="25">
        <f t="shared" ref="CG22:CQ22" si="39">SUM(CG3, -CG10,CG17:CG21)</f>
        <v>-2.4000000000000007E-3</v>
      </c>
      <c r="CH22" s="25">
        <f t="shared" si="39"/>
        <v>0</v>
      </c>
      <c r="CI22" s="25">
        <f t="shared" si="39"/>
        <v>0</v>
      </c>
      <c r="CJ22" s="25">
        <f t="shared" si="39"/>
        <v>-7.4000000000000003E-3</v>
      </c>
      <c r="CK22" s="25">
        <f t="shared" si="39"/>
        <v>-3.9699999999999999E-2</v>
      </c>
      <c r="CL22" s="25">
        <f t="shared" si="39"/>
        <v>4.5400000000000003E-2</v>
      </c>
      <c r="CM22" s="25">
        <f t="shared" si="39"/>
        <v>2.3400000000000001E-2</v>
      </c>
      <c r="CN22" s="25">
        <f t="shared" si="39"/>
        <v>-8.9000000000000017E-3</v>
      </c>
      <c r="CO22" s="25">
        <f t="shared" si="39"/>
        <v>0</v>
      </c>
      <c r="CP22" s="25">
        <f t="shared" si="39"/>
        <v>0</v>
      </c>
      <c r="CQ22" s="25">
        <f t="shared" si="39"/>
        <v>-2.1999999999999999E-2</v>
      </c>
      <c r="CR22" s="25">
        <f>SUM(CR3, -CR10,CR17:CR21)</f>
        <v>1.0199999999999999E-2</v>
      </c>
      <c r="CS22" s="25">
        <f>SUM(CS3, -CS10,CS17:CS21)</f>
        <v>-1.7000000000000001E-2</v>
      </c>
      <c r="CT22" s="25">
        <f>SUM(CT3, -CT10,CT17:CT21)</f>
        <v>-4.0900000000000006E-2</v>
      </c>
      <c r="CU22" s="25">
        <f>SUM(CU3, -CU10,CU17:CU21)</f>
        <v>3.5800000000000005E-2</v>
      </c>
      <c r="CV22" s="25">
        <f>SUM(CV3, -CV10,CV17:CV21)</f>
        <v>0</v>
      </c>
      <c r="CW22" s="25">
        <f t="shared" ref="CW22:CX22" si="40">SUM(CW3, -CW10,CW17:CW21)</f>
        <v>0</v>
      </c>
      <c r="CX22" s="25">
        <f t="shared" si="40"/>
        <v>7.0999999999999995E-3</v>
      </c>
      <c r="CY22" s="25">
        <f>SUM(CY3, -CY10,CY17:CY21)</f>
        <v>0</v>
      </c>
      <c r="CZ22" s="25">
        <f>SUM(CZ3, -CZ10,CZ17:CZ21)</f>
        <v>0</v>
      </c>
      <c r="DA22" s="25">
        <f>SUM(DA3, -DA10,DA17:DA21)</f>
        <v>0</v>
      </c>
      <c r="DB22" s="25">
        <f>SUM(DB3, -DB10,DB17:DB21)</f>
        <v>0</v>
      </c>
      <c r="DC22" s="25">
        <f>SUM(DC3, -DC10,DC17:DC21)</f>
        <v>0</v>
      </c>
      <c r="DD22" s="25">
        <f t="shared" ref="DD22:DE22" si="41">SUM(DD3, -DD10,DD17:DD21)</f>
        <v>0</v>
      </c>
      <c r="DE22" s="25">
        <f t="shared" si="41"/>
        <v>0</v>
      </c>
      <c r="DF22" s="25">
        <f>SUM(DF3, -DF10,DF17:DF21)</f>
        <v>0</v>
      </c>
      <c r="DG22" s="25">
        <f>SUM(DG3, -DG10,DG17:DG21)</f>
        <v>0</v>
      </c>
      <c r="DH22" s="25">
        <f>SUM(DH3, -DH10,DH17:DH21)</f>
        <v>0</v>
      </c>
      <c r="DI22" s="25">
        <f>SUM(DI3, -DI10,DI17,DI18,DI19,DI20,DI21)</f>
        <v>0</v>
      </c>
      <c r="DJ22" s="25">
        <f>SUM(DJ3, -DJ10,DJ17:DJ21)</f>
        <v>0</v>
      </c>
      <c r="DK22" s="25">
        <f>SUM(DK17,DK18,DK19,DK20,DK21, -DK10,DK3)</f>
        <v>0</v>
      </c>
      <c r="DL22" s="22">
        <f t="shared" si="3"/>
        <v>-4.0900000000000006E-2</v>
      </c>
      <c r="DM22" s="22">
        <f t="shared" si="4"/>
        <v>-5.2903225806451618E-4</v>
      </c>
      <c r="DN22" s="22">
        <f t="shared" si="5"/>
        <v>4.5400000000000003E-2</v>
      </c>
      <c r="EK22" s="23" t="s">
        <v>56</v>
      </c>
      <c r="EL22" s="24"/>
      <c r="EM22" s="25">
        <f t="shared" ref="EM22:EW22" si="42">SUM(EM3, -EM10,EM17:EM21)</f>
        <v>0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0</v>
      </c>
      <c r="FS22" s="22">
        <f t="shared" si="7"/>
        <v>0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D23" s="285">
        <v>111.69199999999999</v>
      </c>
      <c r="CE23" s="4" t="s">
        <v>57</v>
      </c>
      <c r="CF23" s="55">
        <v>109.377</v>
      </c>
      <c r="CG23" s="6">
        <v>4.7000000000000002E-3</v>
      </c>
      <c r="CH23" s="6"/>
      <c r="CI23" s="6"/>
      <c r="CJ23" s="6">
        <v>2.3999999999999998E-3</v>
      </c>
      <c r="CK23" s="6">
        <v>-1.4E-3</v>
      </c>
      <c r="CL23" s="6">
        <v>-1.4E-3</v>
      </c>
      <c r="CM23" s="6">
        <v>-1.6999999999999999E-3</v>
      </c>
      <c r="CN23" s="6">
        <v>1.6999999999999999E-3</v>
      </c>
      <c r="CO23" s="6"/>
      <c r="CP23" s="14"/>
      <c r="CQ23" s="6">
        <v>3.3E-3</v>
      </c>
      <c r="CR23" s="6">
        <v>-1.6999999999999999E-3</v>
      </c>
      <c r="CS23" s="6">
        <v>2.5999999999999999E-3</v>
      </c>
      <c r="CT23" s="6">
        <v>-1E-4</v>
      </c>
      <c r="CU23" s="17">
        <v>-4.0000000000000002E-4</v>
      </c>
      <c r="CV23" s="6"/>
      <c r="CW23" s="14"/>
      <c r="CX23" s="279">
        <v>2.3E-3</v>
      </c>
      <c r="CY23" s="6"/>
      <c r="CZ23" s="6"/>
      <c r="DA23" s="6"/>
      <c r="DB23" s="6"/>
      <c r="DC23" s="6"/>
      <c r="DD23" s="15"/>
      <c r="DE23" s="15"/>
      <c r="DF23" s="6"/>
      <c r="DG23" s="6"/>
      <c r="DH23" s="6"/>
      <c r="DI23" s="6"/>
      <c r="DJ23" s="6"/>
      <c r="DK23" s="6"/>
      <c r="DL23" s="26">
        <f t="shared" si="3"/>
        <v>-1.6999999999999999E-3</v>
      </c>
      <c r="DM23" s="26">
        <f t="shared" si="4"/>
        <v>8.5833333333333345E-4</v>
      </c>
      <c r="DN23" s="26">
        <f t="shared" si="5"/>
        <v>4.7000000000000002E-3</v>
      </c>
      <c r="EK23" s="4" t="s">
        <v>57</v>
      </c>
      <c r="EL23" s="5"/>
      <c r="EM23" s="6"/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0</v>
      </c>
      <c r="FS23" s="26" t="e">
        <f t="shared" si="7"/>
        <v>#DIV/0!</v>
      </c>
      <c r="FT23" s="26">
        <f t="shared" si="8"/>
        <v>0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D24" s="285">
        <v>0.6915</v>
      </c>
      <c r="CE24" s="4" t="s">
        <v>58</v>
      </c>
      <c r="CF24" s="55">
        <v>0.72140000000000004</v>
      </c>
      <c r="CG24" s="6">
        <v>-2.8E-3</v>
      </c>
      <c r="CH24" s="6"/>
      <c r="CI24" s="6"/>
      <c r="CJ24" s="6">
        <v>-4.0000000000000002E-4</v>
      </c>
      <c r="CK24" s="6">
        <v>3.2000000000000002E-3</v>
      </c>
      <c r="CL24" s="6">
        <v>-1.44E-2</v>
      </c>
      <c r="CM24" s="6">
        <v>1E-4</v>
      </c>
      <c r="CN24" s="6">
        <v>-4.1999999999999997E-3</v>
      </c>
      <c r="CO24" s="6"/>
      <c r="CP24" s="8"/>
      <c r="CQ24" s="6">
        <v>5.9999999999999995E-4</v>
      </c>
      <c r="CR24" s="6">
        <v>7.4999999999999997E-3</v>
      </c>
      <c r="CS24" s="6">
        <v>1.8E-3</v>
      </c>
      <c r="CT24" s="6">
        <v>-1.6999999999999999E-3</v>
      </c>
      <c r="CU24" s="6">
        <v>4.8999999999999998E-3</v>
      </c>
      <c r="CV24" s="6"/>
      <c r="CW24" s="8"/>
      <c r="CX24" s="279">
        <v>1E-4</v>
      </c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26">
        <f t="shared" si="3"/>
        <v>-1.44E-2</v>
      </c>
      <c r="DM24" s="26">
        <f t="shared" si="4"/>
        <v>-4.4166666666666665E-4</v>
      </c>
      <c r="DN24" s="26">
        <f t="shared" si="5"/>
        <v>7.4999999999999997E-3</v>
      </c>
      <c r="EK24" s="4" t="s">
        <v>58</v>
      </c>
      <c r="EL24" s="5"/>
      <c r="EM24" s="6"/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0</v>
      </c>
      <c r="FS24" s="26" t="e">
        <f t="shared" si="7"/>
        <v>#DIV/0!</v>
      </c>
      <c r="FT24" s="26">
        <f t="shared" si="8"/>
        <v>0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C25" t="s">
        <v>62</v>
      </c>
      <c r="CD25" s="285">
        <v>0.6593</v>
      </c>
      <c r="CE25" s="4" t="s">
        <v>59</v>
      </c>
      <c r="CF25" s="55">
        <v>0.68689999999999996</v>
      </c>
      <c r="CG25" s="6">
        <v>-2.2000000000000001E-3</v>
      </c>
      <c r="CH25" s="6"/>
      <c r="CI25" s="6"/>
      <c r="CJ25" s="6">
        <v>1.5E-3</v>
      </c>
      <c r="CK25" s="6">
        <v>3.5000000000000001E-3</v>
      </c>
      <c r="CL25" s="6">
        <v>-1.5100000000000001E-2</v>
      </c>
      <c r="CM25" s="6">
        <v>-3.5000000000000001E-3</v>
      </c>
      <c r="CN25" s="6">
        <v>-2.5000000000000001E-3</v>
      </c>
      <c r="CO25" s="6"/>
      <c r="CP25" s="8"/>
      <c r="CQ25" s="6">
        <v>2.5000000000000001E-3</v>
      </c>
      <c r="CR25" s="6">
        <v>3.0000000000000001E-3</v>
      </c>
      <c r="CS25" s="6">
        <v>1.17E-2</v>
      </c>
      <c r="CT25" s="6">
        <v>1.9E-3</v>
      </c>
      <c r="CU25" s="6">
        <v>3.8E-3</v>
      </c>
      <c r="CV25" s="6"/>
      <c r="CW25" s="8"/>
      <c r="CX25" s="279">
        <v>-4.0000000000000002E-4</v>
      </c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26">
        <f t="shared" si="3"/>
        <v>-1.5100000000000001E-2</v>
      </c>
      <c r="DM25" s="26">
        <f t="shared" si="4"/>
        <v>3.4999999999999983E-4</v>
      </c>
      <c r="DN25" s="26">
        <f t="shared" si="5"/>
        <v>1.17E-2</v>
      </c>
      <c r="EK25" s="4" t="s">
        <v>59</v>
      </c>
      <c r="EL25" s="5"/>
      <c r="EM25" s="6"/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0</v>
      </c>
      <c r="FS25" s="26" t="e">
        <f t="shared" si="7"/>
        <v>#DIV/0!</v>
      </c>
      <c r="FT25" s="26">
        <f t="shared" si="8"/>
        <v>0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D26" s="285">
        <v>0.71919999999999995</v>
      </c>
      <c r="CE26" s="4" t="s">
        <v>60</v>
      </c>
      <c r="CF26" s="55">
        <v>0.75690000000000002</v>
      </c>
      <c r="CG26" s="6">
        <v>3.2000000000000002E-3</v>
      </c>
      <c r="CH26" s="6"/>
      <c r="CI26" s="6"/>
      <c r="CJ26" s="6">
        <v>1.6000000000000001E-3</v>
      </c>
      <c r="CK26" s="6">
        <v>8.0000000000000004E-4</v>
      </c>
      <c r="CL26" s="6">
        <v>-3.8999999999999998E-3</v>
      </c>
      <c r="CM26" s="6">
        <v>-6.6E-3</v>
      </c>
      <c r="CN26" s="6">
        <v>1.1000000000000001E-3</v>
      </c>
      <c r="CO26" s="6"/>
      <c r="CP26" s="9"/>
      <c r="CQ26" s="6">
        <v>2E-3</v>
      </c>
      <c r="CR26" s="6">
        <v>7.6E-3</v>
      </c>
      <c r="CS26" s="6">
        <v>1.1000000000000001E-3</v>
      </c>
      <c r="CT26" s="6">
        <v>-7.0000000000000001E-3</v>
      </c>
      <c r="CU26" s="6">
        <v>3.7000000000000002E-3</v>
      </c>
      <c r="CV26" s="6"/>
      <c r="CW26" s="9"/>
      <c r="CX26" s="279">
        <v>-2.9999999999999997E-4</v>
      </c>
      <c r="CY26" s="6"/>
      <c r="CZ26" s="6"/>
      <c r="DA26" s="6"/>
      <c r="DB26" s="6"/>
      <c r="DC26" s="6"/>
      <c r="DD26" s="10"/>
      <c r="DE26" s="10"/>
      <c r="DF26" s="6"/>
      <c r="DG26" s="6"/>
      <c r="DH26" s="6"/>
      <c r="DI26" s="6"/>
      <c r="DJ26" s="6"/>
      <c r="DK26" s="6"/>
      <c r="DL26" s="26">
        <f t="shared" si="3"/>
        <v>-7.0000000000000001E-3</v>
      </c>
      <c r="DM26" s="26">
        <f t="shared" si="4"/>
        <v>2.7500000000000012E-4</v>
      </c>
      <c r="DN26" s="26">
        <f t="shared" si="5"/>
        <v>7.6E-3</v>
      </c>
      <c r="EK26" s="4" t="s">
        <v>60</v>
      </c>
      <c r="EL26" s="5"/>
      <c r="EM26" s="6"/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0</v>
      </c>
      <c r="FS26" s="26" t="e">
        <f t="shared" si="7"/>
        <v>#DIV/0!</v>
      </c>
      <c r="FT26" s="26">
        <f t="shared" si="8"/>
        <v>0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D27" s="289" t="s">
        <v>62</v>
      </c>
      <c r="CE27" s="27" t="s">
        <v>61</v>
      </c>
      <c r="CF27" s="28" t="s">
        <v>62</v>
      </c>
      <c r="CG27" s="29">
        <f t="shared" ref="CG27:CQ27" si="51">SUM( -CG4, -CG11, -CG17,CG23, -CG24, -CG25, -CG26)</f>
        <v>4.8000000000000004E-3</v>
      </c>
      <c r="CH27" s="29">
        <f t="shared" si="51"/>
        <v>0</v>
      </c>
      <c r="CI27" s="29">
        <f t="shared" si="51"/>
        <v>0</v>
      </c>
      <c r="CJ27" s="29">
        <f t="shared" si="51"/>
        <v>-4.1000000000000003E-3</v>
      </c>
      <c r="CK27" s="29">
        <f t="shared" si="51"/>
        <v>-6.5000000000000006E-3</v>
      </c>
      <c r="CL27" s="29">
        <f t="shared" si="51"/>
        <v>2.8000000000000001E-2</v>
      </c>
      <c r="CM27" s="29">
        <f t="shared" si="51"/>
        <v>8.3000000000000001E-3</v>
      </c>
      <c r="CN27" s="29">
        <f t="shared" si="51"/>
        <v>1.4899999999999997E-2</v>
      </c>
      <c r="CO27" s="29">
        <f t="shared" si="51"/>
        <v>0</v>
      </c>
      <c r="CP27" s="29">
        <f t="shared" si="51"/>
        <v>0</v>
      </c>
      <c r="CQ27" s="29">
        <f t="shared" si="51"/>
        <v>-3.5000000000000001E-3</v>
      </c>
      <c r="CR27" s="29">
        <f>SUM( -CR4, -CR11, -CR17,CR23, -CR24, -CR25, -CR26)</f>
        <v>-3.5700000000000003E-2</v>
      </c>
      <c r="CS27" s="29">
        <f>SUM( -CS4, -CS11, -CS17,CS23, -CS24, -CS25, -CS26)</f>
        <v>-1.1600000000000001E-2</v>
      </c>
      <c r="CT27" s="29">
        <f>SUM( -CT4, -CT11, -CT17,CT23, -CT24, -CT25, -CT26)</f>
        <v>1.8800000000000001E-2</v>
      </c>
      <c r="CU27" s="29">
        <f>SUM( -CU4, -CU11, -CU17,CU23, -CU24, -CU25, -CU26)</f>
        <v>-1.9199999999999998E-2</v>
      </c>
      <c r="CV27" s="29">
        <f>SUM( -CV4, -CV11, -CV17,CV23, -CV24, -CV25, -CV26)</f>
        <v>0</v>
      </c>
      <c r="CW27" s="29">
        <f t="shared" ref="CW27:CX27" si="52">SUM( -CW4, -CW11, -CW17,CW23, -CW24, -CW25, -CW26)</f>
        <v>0</v>
      </c>
      <c r="CX27" s="29">
        <f t="shared" si="52"/>
        <v>1.8999999999999998E-3</v>
      </c>
      <c r="CY27" s="29">
        <f>SUM( -CY4, -CY11, -CY17,CY23, -CY24, -CY25, -CY26)</f>
        <v>0</v>
      </c>
      <c r="CZ27" s="29">
        <f>SUM( -CZ4, -CZ11, -CZ17,CZ23, -CZ24, -CZ25, -CZ26)</f>
        <v>0</v>
      </c>
      <c r="DA27" s="29">
        <f>SUM( -DA4, -DA11, -DA17,DA23, -DA24, -DA25, -DA26)</f>
        <v>0</v>
      </c>
      <c r="DB27" s="29">
        <f>SUM( -DB4, -DB11, -DB17,DB23, -DB24, -DB25, -DB26)</f>
        <v>0</v>
      </c>
      <c r="DC27" s="29">
        <f>SUM( -DC4, -DC11, -DC17,DC23, -DC24, -DC25, -DC26)</f>
        <v>0</v>
      </c>
      <c r="DD27" s="29">
        <f t="shared" ref="DD27:DK27" si="53">SUM( -DD4, -DD11, -DD17,DD23, -DD24, -DD25, -DD26)</f>
        <v>0</v>
      </c>
      <c r="DE27" s="29">
        <f t="shared" si="53"/>
        <v>0</v>
      </c>
      <c r="DF27" s="29">
        <f t="shared" si="53"/>
        <v>0</v>
      </c>
      <c r="DG27" s="29">
        <f t="shared" si="53"/>
        <v>0</v>
      </c>
      <c r="DH27" s="29">
        <f t="shared" si="53"/>
        <v>0</v>
      </c>
      <c r="DI27" s="29">
        <f t="shared" si="53"/>
        <v>0</v>
      </c>
      <c r="DJ27" s="29">
        <f t="shared" si="53"/>
        <v>0</v>
      </c>
      <c r="DK27" s="29">
        <f t="shared" si="53"/>
        <v>0</v>
      </c>
      <c r="DL27" s="26">
        <f t="shared" si="3"/>
        <v>-3.5700000000000003E-2</v>
      </c>
      <c r="DM27" s="26">
        <f t="shared" si="4"/>
        <v>-1.2580645161290349E-4</v>
      </c>
      <c r="DN27" s="26">
        <f t="shared" si="5"/>
        <v>2.8000000000000001E-2</v>
      </c>
      <c r="EK27" s="27" t="s">
        <v>61</v>
      </c>
      <c r="EL27" s="28" t="s">
        <v>62</v>
      </c>
      <c r="EM27" s="29">
        <f t="shared" ref="EM27:EW27" si="54">SUM( -EM4, -EM11, -EM17,EM23, -EM24, -EM25, -EM26)</f>
        <v>0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0</v>
      </c>
      <c r="FS27" s="26">
        <f t="shared" si="7"/>
        <v>0</v>
      </c>
      <c r="FT27" s="26">
        <f t="shared" si="8"/>
        <v>0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D28" s="285">
        <v>77.016999999999996</v>
      </c>
      <c r="CE28" s="4" t="s">
        <v>63</v>
      </c>
      <c r="CF28" s="55">
        <v>78.909000000000006</v>
      </c>
      <c r="CG28" s="6">
        <v>1.9E-3</v>
      </c>
      <c r="CH28" s="6"/>
      <c r="CI28" s="6"/>
      <c r="CJ28" s="6">
        <v>8.9999999999999998E-4</v>
      </c>
      <c r="CK28" s="6">
        <v>2.2000000000000001E-3</v>
      </c>
      <c r="CL28" s="6">
        <v>-1.66E-2</v>
      </c>
      <c r="CM28" s="6">
        <v>-1.6999999999999999E-3</v>
      </c>
      <c r="CN28" s="6">
        <v>-2.0999999999999999E-3</v>
      </c>
      <c r="CO28" s="6"/>
      <c r="CP28" s="14"/>
      <c r="CQ28" s="6">
        <v>2.3E-3</v>
      </c>
      <c r="CR28" s="6">
        <v>5.7000000000000002E-3</v>
      </c>
      <c r="CS28" s="6">
        <v>4.1000000000000003E-3</v>
      </c>
      <c r="CT28" s="6">
        <v>-2.0999999999999999E-3</v>
      </c>
      <c r="CU28" s="6">
        <v>4.7999999999999996E-3</v>
      </c>
      <c r="CV28" s="6"/>
      <c r="CW28" s="14"/>
      <c r="CX28" s="279">
        <v>2.7000000000000001E-3</v>
      </c>
      <c r="CY28" s="6"/>
      <c r="CZ28" s="6"/>
      <c r="DA28" s="6"/>
      <c r="DB28" s="6"/>
      <c r="DC28" s="6"/>
      <c r="DD28" s="15"/>
      <c r="DE28" s="15"/>
      <c r="DF28" s="6"/>
      <c r="DG28" s="6"/>
      <c r="DH28" s="6"/>
      <c r="DI28" s="6"/>
      <c r="DJ28" s="6"/>
      <c r="DK28" s="6"/>
      <c r="DL28" s="31">
        <f t="shared" si="3"/>
        <v>-1.66E-2</v>
      </c>
      <c r="DM28" s="31">
        <f t="shared" si="4"/>
        <v>1.7500000000000011E-4</v>
      </c>
      <c r="DN28" s="31">
        <f t="shared" si="5"/>
        <v>5.7000000000000002E-3</v>
      </c>
      <c r="EK28" s="4" t="s">
        <v>63</v>
      </c>
      <c r="EL28" s="5"/>
      <c r="EM28" s="6"/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0</v>
      </c>
      <c r="FS28" s="31" t="e">
        <f t="shared" si="7"/>
        <v>#DIV/0!</v>
      </c>
      <c r="FT28" s="31">
        <f t="shared" si="8"/>
        <v>0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D29" s="285">
        <v>1.0446200000000001</v>
      </c>
      <c r="CE29" s="4" t="s">
        <v>64</v>
      </c>
      <c r="CF29" s="55">
        <v>1.0498700000000001</v>
      </c>
      <c r="CG29" s="6">
        <v>-5.9999999999999995E-4</v>
      </c>
      <c r="CH29" s="6"/>
      <c r="CI29" s="6"/>
      <c r="CJ29" s="6">
        <v>-8.0000000000000004E-4</v>
      </c>
      <c r="CK29" s="6">
        <v>1E-4</v>
      </c>
      <c r="CL29" s="6">
        <v>1E-3</v>
      </c>
      <c r="CM29" s="6">
        <v>3.7000000000000002E-3</v>
      </c>
      <c r="CN29" s="6">
        <v>-1.5E-3</v>
      </c>
      <c r="CO29" s="6"/>
      <c r="CP29" s="8"/>
      <c r="CQ29" s="6">
        <v>-5.0000000000000001E-4</v>
      </c>
      <c r="CR29" s="6">
        <v>4.0000000000000001E-3</v>
      </c>
      <c r="CS29" s="6">
        <v>-9.5999999999999992E-3</v>
      </c>
      <c r="CT29" s="6">
        <v>-3.3999999999999998E-3</v>
      </c>
      <c r="CU29" s="6">
        <v>1.2999999999999999E-3</v>
      </c>
      <c r="CV29" s="6"/>
      <c r="CW29" s="8"/>
      <c r="CX29" s="279">
        <v>2.5000000000000001E-3</v>
      </c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31">
        <f t="shared" si="3"/>
        <v>-9.5999999999999992E-3</v>
      </c>
      <c r="DM29" s="31">
        <f t="shared" si="4"/>
        <v>-3.1666666666666659E-4</v>
      </c>
      <c r="DN29" s="31">
        <f t="shared" si="5"/>
        <v>4.0000000000000001E-3</v>
      </c>
      <c r="EK29" s="4" t="s">
        <v>64</v>
      </c>
      <c r="EL29" s="5"/>
      <c r="EM29" s="6"/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0</v>
      </c>
      <c r="FS29" s="31" t="e">
        <f t="shared" si="7"/>
        <v>#DIV/0!</v>
      </c>
      <c r="FT29" s="31">
        <f t="shared" si="8"/>
        <v>0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D30" s="285">
        <v>0.96079999999999999</v>
      </c>
      <c r="CE30" s="4" t="s">
        <v>65</v>
      </c>
      <c r="CF30" s="55">
        <v>0.95298000000000005</v>
      </c>
      <c r="CG30" s="6">
        <v>-6.1000000000000004E-3</v>
      </c>
      <c r="CH30" s="6"/>
      <c r="CI30" s="6"/>
      <c r="CJ30" s="6">
        <v>-1.6000000000000001E-3</v>
      </c>
      <c r="CK30" s="6">
        <v>2.7000000000000001E-3</v>
      </c>
      <c r="CL30" s="6">
        <v>-1.0699999999999999E-2</v>
      </c>
      <c r="CM30" s="6">
        <v>6.7999999999999996E-3</v>
      </c>
      <c r="CN30" s="6">
        <v>-4.7000000000000002E-3</v>
      </c>
      <c r="CO30" s="6"/>
      <c r="CP30" s="9"/>
      <c r="CQ30" s="6">
        <v>-1.5E-3</v>
      </c>
      <c r="CR30" s="6">
        <v>-1E-4</v>
      </c>
      <c r="CS30" s="6">
        <v>8.9999999999999998E-4</v>
      </c>
      <c r="CT30" s="6">
        <v>5.3E-3</v>
      </c>
      <c r="CU30" s="6">
        <v>1.6000000000000001E-3</v>
      </c>
      <c r="CV30" s="6"/>
      <c r="CW30" s="9"/>
      <c r="CX30" s="279">
        <v>5.9999999999999995E-4</v>
      </c>
      <c r="CY30" s="6"/>
      <c r="CZ30" s="6"/>
      <c r="DA30" s="6"/>
      <c r="DB30" s="6"/>
      <c r="DC30" s="6"/>
      <c r="DD30" s="10"/>
      <c r="DE30" s="10"/>
      <c r="DF30" s="6"/>
      <c r="DG30" s="6"/>
      <c r="DH30" s="6"/>
      <c r="DI30" s="6"/>
      <c r="DJ30" s="6"/>
      <c r="DK30" s="6"/>
      <c r="DL30" s="31">
        <f t="shared" si="3"/>
        <v>-1.0699999999999999E-2</v>
      </c>
      <c r="DM30" s="31">
        <f t="shared" si="4"/>
        <v>-5.6666666666666649E-4</v>
      </c>
      <c r="DN30" s="31">
        <f t="shared" si="5"/>
        <v>6.7999999999999996E-3</v>
      </c>
      <c r="EK30" s="4" t="s">
        <v>65</v>
      </c>
      <c r="EL30" s="5"/>
      <c r="EM30" s="6"/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0</v>
      </c>
      <c r="FS30" s="31" t="e">
        <f t="shared" si="7"/>
        <v>#DIV/0!</v>
      </c>
      <c r="FT30" s="31">
        <f t="shared" si="8"/>
        <v>0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D31" s="290"/>
      <c r="CE31" s="32" t="s">
        <v>66</v>
      </c>
      <c r="CF31" s="33"/>
      <c r="CG31" s="34">
        <f>SUM(CG6, -CG13, -CG19,CG24,CG28:CG30)</f>
        <v>-1.78E-2</v>
      </c>
      <c r="CH31" s="34">
        <f>SUM(CH6, -CH13, -CH19,CH24,CH28:CH30)</f>
        <v>0</v>
      </c>
      <c r="CI31" s="34">
        <f>SUM(CI6, -CI13, -CI19,CI24,CI28:CI30)</f>
        <v>0</v>
      </c>
      <c r="CJ31" s="34">
        <f>SUM(CJ6, -CJ13, -CJ19,CJ24,CJ28:CJ30)</f>
        <v>-6.8999999999999999E-3</v>
      </c>
      <c r="CK31" s="34">
        <f t="shared" ref="CK31:CQ31" si="63">SUM(CK6, -CK13, -CK19,CK24,CK28:CK30)</f>
        <v>2.0199999999999999E-2</v>
      </c>
      <c r="CL31" s="34">
        <f t="shared" si="63"/>
        <v>-8.9900000000000008E-2</v>
      </c>
      <c r="CM31" s="34">
        <f t="shared" si="63"/>
        <v>8.3999999999999995E-3</v>
      </c>
      <c r="CN31" s="34">
        <f t="shared" si="63"/>
        <v>-1.6399999999999998E-2</v>
      </c>
      <c r="CO31" s="34">
        <f t="shared" si="63"/>
        <v>0</v>
      </c>
      <c r="CP31" s="34">
        <f t="shared" si="63"/>
        <v>0</v>
      </c>
      <c r="CQ31" s="34">
        <f t="shared" si="63"/>
        <v>0</v>
      </c>
      <c r="CR31" s="34">
        <f>SUM(CR6, -CR13, -CR19,CR24,CR28:CR30)</f>
        <v>2.35E-2</v>
      </c>
      <c r="CS31" s="34">
        <f>SUM(CS6, -CS13, -CS19,CS24,CS28:CS30)</f>
        <v>3.599999999999999E-3</v>
      </c>
      <c r="CT31" s="34">
        <f>SUM(CT6, -CT13, -CT19,CT24,CT28:CT30)</f>
        <v>4.7000000000000002E-3</v>
      </c>
      <c r="CU31" s="34">
        <f>SUM(CU6, -CU13, -CU19,CU24,CU28:CU30)</f>
        <v>2.06E-2</v>
      </c>
      <c r="CV31" s="34">
        <f>SUM(CV6, -CV13, -CV19,CV24,CV28:CV30)</f>
        <v>0</v>
      </c>
      <c r="CW31" s="34">
        <f t="shared" ref="CW31:CX31" si="64">SUM(CW6, -CW13, -CW19,CW24,CW28:CW30)</f>
        <v>0</v>
      </c>
      <c r="CX31" s="34">
        <f t="shared" si="64"/>
        <v>6.3E-3</v>
      </c>
      <c r="CY31" s="34">
        <f>SUM(CY6, -CY13, -CY19,CY24,CY28:CY30)</f>
        <v>0</v>
      </c>
      <c r="CZ31" s="34">
        <f>SUM(CZ6, -CZ13, -CZ19,CZ24,CZ28:CZ30)</f>
        <v>0</v>
      </c>
      <c r="DA31" s="34">
        <f>SUM(DA6, -DA13, -DA19,DA24,DA28:DA30)</f>
        <v>0</v>
      </c>
      <c r="DB31" s="34">
        <f>SUM(DB6, -DB13, -DB19,DB24,DB28:DB30)</f>
        <v>0</v>
      </c>
      <c r="DC31" s="34">
        <f>SUM(DC6, -DC13, -DC19,DC24,DC28:DC30)</f>
        <v>0</v>
      </c>
      <c r="DD31" s="34">
        <f t="shared" ref="DD31:DE31" si="65">SUM(DD6, -DD13, -DD19,DD24,DD28:DD30)</f>
        <v>0</v>
      </c>
      <c r="DE31" s="34">
        <f t="shared" si="65"/>
        <v>0</v>
      </c>
      <c r="DF31" s="34">
        <f>SUM(DF6, -DF13, -DF19,DF24,DF28:DF30)</f>
        <v>0</v>
      </c>
      <c r="DG31" s="34">
        <f>SUM(DG6, -DG13, -DG19,DG24,DG28:DG30)</f>
        <v>0</v>
      </c>
      <c r="DH31" s="34">
        <f>SUM(DH6, -DH13, -DH19,DH24,DH28:DH30)</f>
        <v>0</v>
      </c>
      <c r="DI31" s="34">
        <f>SUM(DI6, -DI13, -DI19,DI24,DI28,DI29,DI30)</f>
        <v>0</v>
      </c>
      <c r="DJ31" s="34">
        <f>SUM(DJ6, -DJ13, -DJ19,DJ24,DJ28:DJ30)</f>
        <v>0</v>
      </c>
      <c r="DK31" s="34">
        <f>SUM(DK6, -DK13, -DK19,DK24,DK28,DK29,DK30)</f>
        <v>0</v>
      </c>
      <c r="DL31" s="31">
        <f t="shared" si="3"/>
        <v>-8.9900000000000008E-2</v>
      </c>
      <c r="DM31" s="31">
        <f t="shared" si="4"/>
        <v>-1.4096774193548391E-3</v>
      </c>
      <c r="DN31" s="31">
        <f t="shared" si="5"/>
        <v>2.35E-2</v>
      </c>
      <c r="EK31" s="32" t="s">
        <v>66</v>
      </c>
      <c r="EL31" s="33"/>
      <c r="EM31" s="34">
        <f>SUM(EM6, -EM13, -EM19,EM24,EM28:EM30)</f>
        <v>0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0</v>
      </c>
      <c r="FT31" s="31">
        <f t="shared" si="8"/>
        <v>0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D32" s="285">
        <v>73.501000000000005</v>
      </c>
      <c r="CE32" s="4" t="s">
        <v>67</v>
      </c>
      <c r="CF32" s="55">
        <v>75.144999999999996</v>
      </c>
      <c r="CG32" s="6">
        <v>2.7000000000000001E-3</v>
      </c>
      <c r="CH32" s="6"/>
      <c r="CI32" s="6"/>
      <c r="CJ32" s="6">
        <v>2.7000000000000001E-3</v>
      </c>
      <c r="CK32" s="6">
        <v>2.7000000000000001E-3</v>
      </c>
      <c r="CL32" s="6">
        <v>-1.7399999999999999E-2</v>
      </c>
      <c r="CM32" s="6">
        <v>-5.1999999999999998E-3</v>
      </c>
      <c r="CN32" s="6">
        <v>-5.0000000000000001E-4</v>
      </c>
      <c r="CO32" s="6"/>
      <c r="CP32" s="14"/>
      <c r="CQ32" s="6">
        <v>4.5999999999999999E-3</v>
      </c>
      <c r="CR32" s="6">
        <v>1.6000000000000001E-3</v>
      </c>
      <c r="CS32" s="6">
        <v>1.38E-2</v>
      </c>
      <c r="CT32" s="6">
        <v>1.8E-3</v>
      </c>
      <c r="CU32" s="17">
        <v>3.5000000000000001E-3</v>
      </c>
      <c r="CV32" s="6"/>
      <c r="CW32" s="14"/>
      <c r="CX32" s="279">
        <v>2.3999999999999998E-3</v>
      </c>
      <c r="CY32" s="6"/>
      <c r="CZ32" s="6"/>
      <c r="DA32" s="6"/>
      <c r="DB32" s="6"/>
      <c r="DC32" s="6"/>
      <c r="DD32" s="15"/>
      <c r="DE32" s="15"/>
      <c r="DF32" s="6"/>
      <c r="DG32" s="6"/>
      <c r="DH32" s="6"/>
      <c r="DI32" s="6"/>
      <c r="DJ32" s="6"/>
      <c r="DK32" s="6"/>
      <c r="DL32" s="35">
        <f t="shared" si="3"/>
        <v>-1.7399999999999999E-2</v>
      </c>
      <c r="DM32" s="35">
        <f t="shared" si="4"/>
        <v>1.0583333333333332E-3</v>
      </c>
      <c r="DN32" s="35">
        <f t="shared" si="5"/>
        <v>1.38E-2</v>
      </c>
      <c r="EK32" s="4" t="s">
        <v>67</v>
      </c>
      <c r="EL32" s="5"/>
      <c r="EM32" s="6"/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0</v>
      </c>
      <c r="FS32" s="35" t="e">
        <f t="shared" si="7"/>
        <v>#DIV/0!</v>
      </c>
      <c r="FT32" s="35">
        <f t="shared" si="8"/>
        <v>0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D33" s="285">
        <v>0.91610000000000003</v>
      </c>
      <c r="CE33" s="4" t="s">
        <v>68</v>
      </c>
      <c r="CF33" s="55">
        <v>0.90749999999999997</v>
      </c>
      <c r="CG33" s="6">
        <v>-5.4000000000000003E-3</v>
      </c>
      <c r="CH33" s="6"/>
      <c r="CI33" s="6"/>
      <c r="CJ33" s="6">
        <v>-1E-4</v>
      </c>
      <c r="CK33" s="6">
        <v>2.8999999999999998E-3</v>
      </c>
      <c r="CL33" s="6">
        <v>-1.09E-2</v>
      </c>
      <c r="CM33" s="6">
        <v>3.3999999999999998E-3</v>
      </c>
      <c r="CN33" s="6">
        <v>-3.0999999999999999E-3</v>
      </c>
      <c r="CO33" s="6"/>
      <c r="CP33" s="9"/>
      <c r="CQ33" s="6">
        <v>8.0000000000000004E-4</v>
      </c>
      <c r="CR33" s="6">
        <v>-4.1999999999999997E-3</v>
      </c>
      <c r="CS33" s="6">
        <v>1.0500000000000001E-2</v>
      </c>
      <c r="CT33" s="6">
        <v>9.1000000000000004E-3</v>
      </c>
      <c r="CU33" s="6">
        <v>2.9999999999999997E-4</v>
      </c>
      <c r="CV33" s="6"/>
      <c r="CW33" s="9"/>
      <c r="CX33" s="279">
        <v>-2.0000000000000001E-4</v>
      </c>
      <c r="CY33" s="6"/>
      <c r="CZ33" s="6"/>
      <c r="DA33" s="6"/>
      <c r="DB33" s="6"/>
      <c r="DC33" s="6"/>
      <c r="DD33" s="10"/>
      <c r="DE33" s="10"/>
      <c r="DF33" s="6"/>
      <c r="DG33" s="6"/>
      <c r="DH33" s="6"/>
      <c r="DI33" s="6"/>
      <c r="DJ33" s="6"/>
      <c r="DK33" s="6"/>
      <c r="DL33" s="35">
        <f t="shared" si="3"/>
        <v>-1.09E-2</v>
      </c>
      <c r="DM33" s="35">
        <f t="shared" si="4"/>
        <v>2.583333333333334E-4</v>
      </c>
      <c r="DN33" s="35">
        <f t="shared" si="5"/>
        <v>1.0500000000000001E-2</v>
      </c>
      <c r="EK33" s="4" t="s">
        <v>68</v>
      </c>
      <c r="EL33" s="5"/>
      <c r="EM33" s="6"/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0</v>
      </c>
      <c r="FS33" s="35" t="e">
        <f t="shared" si="7"/>
        <v>#DIV/0!</v>
      </c>
      <c r="FT33" s="35">
        <f t="shared" si="8"/>
        <v>0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D34" s="291"/>
      <c r="CE34" s="36" t="s">
        <v>69</v>
      </c>
      <c r="CF34" s="37"/>
      <c r="CG34" s="38">
        <f>SUM(CG7, -CG14, -CG20,CG25, -CG29,CG32:CG33)</f>
        <v>-1.2300000000000002E-2</v>
      </c>
      <c r="CH34" s="38">
        <f>SUM(CH7, -CH14, -CH20,CH25, -CH29,CH32:CH33)</f>
        <v>0</v>
      </c>
      <c r="CI34" s="38">
        <f>SUM(CI7, -CI14, -CI20,CI25, -CI29,CI32:CI33)</f>
        <v>0</v>
      </c>
      <c r="CJ34" s="38">
        <f>SUM(CJ7, -CJ14, -CJ20,CJ25, -CJ29,CJ32:CJ33)</f>
        <v>5.8000000000000005E-3</v>
      </c>
      <c r="CK34" s="38">
        <f t="shared" ref="CK34:CO34" si="75">SUM(CK7, -CK14, -CK20,CK25, -CK29,CK32:CK33)</f>
        <v>2.1400000000000002E-2</v>
      </c>
      <c r="CL34" s="38">
        <f t="shared" si="75"/>
        <v>-9.4200000000000006E-2</v>
      </c>
      <c r="CM34" s="38">
        <f t="shared" si="75"/>
        <v>-1.9800000000000002E-2</v>
      </c>
      <c r="CN34" s="38">
        <f t="shared" si="75"/>
        <v>-3.0999999999999999E-3</v>
      </c>
      <c r="CO34" s="38">
        <f t="shared" si="75"/>
        <v>0</v>
      </c>
      <c r="CP34" s="38">
        <f>SUM(CP7, -CP14, -CP20,CP25, -CP29,CP32:CP33)</f>
        <v>0</v>
      </c>
      <c r="CQ34" s="38">
        <f t="shared" ref="CQ34" si="76">SUM(CQ7, -CQ14, -CQ20,CQ25, -CQ29,CQ32:CQ33)</f>
        <v>1.3900000000000001E-2</v>
      </c>
      <c r="CR34" s="38">
        <f>SUM(CR7, -CR14, -CR20,CR25, -CR29,CR32:CR33)</f>
        <v>-9.1999999999999998E-3</v>
      </c>
      <c r="CS34" s="38">
        <f>SUM(CS7, -CS14, -CS20,CS25, -CS29,CS32:CS33)</f>
        <v>8.09E-2</v>
      </c>
      <c r="CT34" s="38">
        <f>SUM(CT7, -CT14, -CT20,CT25, -CT29,CT32:CT33)</f>
        <v>3.4199999999999994E-2</v>
      </c>
      <c r="CU34" s="38">
        <f>SUM(CU7, -CU14, -CU20,CU25, -CU29,CU32:CU33)</f>
        <v>1.09E-2</v>
      </c>
      <c r="CV34" s="38">
        <f>SUM(CV7, -CV14, -CV20,CV25, -CV29,CV32:CV33)</f>
        <v>0</v>
      </c>
      <c r="CW34" s="38">
        <f t="shared" ref="CW34:CX34" si="77">SUM(CW7, -CW14, -CW20,CW25, -CW29,CW32:CW33)</f>
        <v>0</v>
      </c>
      <c r="CX34" s="38">
        <f t="shared" si="77"/>
        <v>-4.1000000000000003E-3</v>
      </c>
      <c r="CY34" s="38">
        <f>SUM(CY7, -CY14, -CY20,CY25, -CY29,CY32:CY33)</f>
        <v>0</v>
      </c>
      <c r="CZ34" s="38">
        <f>SUM(CZ7, -CZ14, -CZ20,CZ25, -CZ29,CZ32:CZ33)</f>
        <v>0</v>
      </c>
      <c r="DA34" s="38">
        <f>SUM(DA7, -DA14, -DA20,DA25, -DA29,DA32:DA33)</f>
        <v>0</v>
      </c>
      <c r="DB34" s="38">
        <f>SUM(DB7, -DB14, -DB20,DB25, -DB29,DB32:DB33)</f>
        <v>0</v>
      </c>
      <c r="DC34" s="38">
        <f>SUM(DC7, -DC14, -DC20,DC25, -DC29,DC32:DC33)</f>
        <v>0</v>
      </c>
      <c r="DD34" s="38">
        <f t="shared" ref="DD34:DE34" si="78">SUM(DD7, -DD14, -DD20,DD25, -DD29,DD32:DD33)</f>
        <v>0</v>
      </c>
      <c r="DE34" s="38">
        <f t="shared" si="78"/>
        <v>0</v>
      </c>
      <c r="DF34" s="38">
        <f>SUM(DF7, -DF14, -DF20,DF25, -DF29,DF32:DF33)</f>
        <v>0</v>
      </c>
      <c r="DG34" s="38">
        <f>SUM(DG7, -DG14, -DG20,DG25, -DG29,DG32:DG33)</f>
        <v>0</v>
      </c>
      <c r="DH34" s="38">
        <f>SUM(DH7, -DH14, -DH20,DH25, -DH29,DH32:DH33)</f>
        <v>0</v>
      </c>
      <c r="DI34" s="38">
        <f>SUM(DI7, -DI14, -DI20,DI25, -DI29,DI32,DI33)</f>
        <v>0</v>
      </c>
      <c r="DJ34" s="38">
        <f>SUM(DJ7, -DJ14, -DJ20,DJ25, -DJ29,DJ32:DJ33)</f>
        <v>0</v>
      </c>
      <c r="DK34" s="38">
        <f>SUM(DK7, -DK14, -DK20,DK25, -DK29,DK32,DK33)</f>
        <v>0</v>
      </c>
      <c r="DL34" s="35">
        <f t="shared" si="3"/>
        <v>-9.4200000000000006E-2</v>
      </c>
      <c r="DM34" s="35">
        <f t="shared" si="4"/>
        <v>7.8709677419354764E-4</v>
      </c>
      <c r="DN34" s="35">
        <f t="shared" si="5"/>
        <v>8.09E-2</v>
      </c>
      <c r="EK34" s="36" t="s">
        <v>69</v>
      </c>
      <c r="EL34" s="37"/>
      <c r="EM34" s="38">
        <f>SUM(EM7, -EM14, -EM20,EM25, -EM29,EM32:EM33)</f>
        <v>0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0</v>
      </c>
      <c r="FT34" s="35">
        <f t="shared" si="8"/>
        <v>0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D35" s="285">
        <v>80.188999999999993</v>
      </c>
      <c r="CE35" s="4" t="s">
        <v>70</v>
      </c>
      <c r="CF35" s="55">
        <v>82.796999999999997</v>
      </c>
      <c r="CG35" s="6">
        <v>8.0999999999999996E-3</v>
      </c>
      <c r="CH35" s="6"/>
      <c r="CI35" s="6"/>
      <c r="CJ35" s="6">
        <v>2.8E-3</v>
      </c>
      <c r="CK35" s="6">
        <v>-6.9999999999999999E-4</v>
      </c>
      <c r="CL35" s="6">
        <v>-6.1000000000000004E-3</v>
      </c>
      <c r="CM35" s="6">
        <v>-8.3000000000000001E-3</v>
      </c>
      <c r="CN35" s="6">
        <v>2.5000000000000001E-3</v>
      </c>
      <c r="CO35" s="6"/>
      <c r="CP35" s="39"/>
      <c r="CQ35" s="6">
        <v>4.1999999999999997E-3</v>
      </c>
      <c r="CR35" s="6">
        <v>6.0000000000000001E-3</v>
      </c>
      <c r="CS35" s="6">
        <v>3.3999999999999998E-3</v>
      </c>
      <c r="CT35" s="6">
        <v>-7.3000000000000001E-3</v>
      </c>
      <c r="CU35" s="6">
        <v>3.3999999999999998E-3</v>
      </c>
      <c r="CV35" s="6"/>
      <c r="CW35" s="39"/>
      <c r="CX35" s="279">
        <v>2.2000000000000001E-3</v>
      </c>
      <c r="CY35" s="6"/>
      <c r="CZ35" s="6"/>
      <c r="DA35" s="6"/>
      <c r="DB35" s="6"/>
      <c r="DC35" s="6"/>
      <c r="DD35" s="40"/>
      <c r="DE35" s="40"/>
      <c r="DF35" s="6"/>
      <c r="DG35" s="6"/>
      <c r="DH35" s="6"/>
      <c r="DI35" s="6"/>
      <c r="DJ35" s="6"/>
      <c r="DK35" s="6"/>
      <c r="DL35" s="41">
        <f t="shared" si="3"/>
        <v>-8.3000000000000001E-3</v>
      </c>
      <c r="DM35" s="41">
        <f t="shared" si="4"/>
        <v>8.5000000000000006E-4</v>
      </c>
      <c r="DN35" s="41">
        <f t="shared" si="5"/>
        <v>8.0999999999999996E-3</v>
      </c>
      <c r="EK35" s="4" t="s">
        <v>70</v>
      </c>
      <c r="EL35" s="5"/>
      <c r="EM35" s="6"/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0</v>
      </c>
      <c r="FS35" s="41" t="e">
        <f t="shared" si="7"/>
        <v>#DIV/0!</v>
      </c>
      <c r="FT35" s="41">
        <f t="shared" si="8"/>
        <v>0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D36" s="292"/>
      <c r="CE36" s="42" t="s">
        <v>71</v>
      </c>
      <c r="CF36" s="43"/>
      <c r="CG36" s="44">
        <f t="shared" ref="CG36:CQ36" si="92">SUM( -CG8, -CG15, -CG21,CG26, -CG30, -CG33,CG35)</f>
        <v>3.0799999999999998E-2</v>
      </c>
      <c r="CH36" s="44">
        <f t="shared" si="92"/>
        <v>0</v>
      </c>
      <c r="CI36" s="44">
        <f t="shared" si="92"/>
        <v>0</v>
      </c>
      <c r="CJ36" s="44">
        <f t="shared" si="92"/>
        <v>7.1000000000000004E-3</v>
      </c>
      <c r="CK36" s="44">
        <f t="shared" si="92"/>
        <v>-8.9999999999999965E-4</v>
      </c>
      <c r="CL36" s="44">
        <f t="shared" si="92"/>
        <v>-4.6000000000000008E-3</v>
      </c>
      <c r="CM36" s="44">
        <f t="shared" si="92"/>
        <v>-4.5800000000000007E-2</v>
      </c>
      <c r="CN36" s="44">
        <f t="shared" si="92"/>
        <v>2.1899999999999999E-2</v>
      </c>
      <c r="CO36" s="44">
        <f t="shared" si="92"/>
        <v>0</v>
      </c>
      <c r="CP36" s="44">
        <f t="shared" si="92"/>
        <v>0</v>
      </c>
      <c r="CQ36" s="44">
        <f t="shared" si="92"/>
        <v>1.0800000000000001E-2</v>
      </c>
      <c r="CR36" s="44">
        <f>SUM( -CR8, -CR15, -CR21,CR26, -CR30, -CR33,CR35)</f>
        <v>2.4599999999999997E-2</v>
      </c>
      <c r="CS36" s="44">
        <f>SUM( -CS8, -CS15, -CS21,CS26, -CS30, -CS33,CS35)</f>
        <v>-2.6999999999999997E-3</v>
      </c>
      <c r="CT36" s="44">
        <f>SUM( -CT8, -CT15, -CT21,CT26, -CT30, -CT33,CT35)</f>
        <v>-3.7499999999999999E-2</v>
      </c>
      <c r="CU36" s="44">
        <f>SUM( -CU8, -CU15, -CU21,CU26, -CU30, -CU33,CU35)</f>
        <v>8.8999999999999999E-3</v>
      </c>
      <c r="CV36" s="44">
        <f>SUM( -CV8, -CV15, -CV21,CV26, -CV30, -CV33,CV35)</f>
        <v>0</v>
      </c>
      <c r="CW36" s="44">
        <f t="shared" ref="CW36:CX36" si="93">SUM( -CW8, -CW15, -CW21,CW26, -CW30, -CW33,CW35)</f>
        <v>0</v>
      </c>
      <c r="CX36" s="44">
        <f t="shared" si="93"/>
        <v>6.0000000000000027E-4</v>
      </c>
      <c r="CY36" s="44">
        <f>SUM( -CY8, -CY15, -CY21,CY26, -CY30, -CY33,CY35)</f>
        <v>0</v>
      </c>
      <c r="CZ36" s="44">
        <f>SUM( -CZ8, -CZ15, -CZ21,CZ26, -CZ30, -CZ33,CZ35)</f>
        <v>0</v>
      </c>
      <c r="DA36" s="44">
        <f>SUM( -DA8, -DA15, -DA21,DA26, -DA30, -DA33,DA35)</f>
        <v>0</v>
      </c>
      <c r="DB36" s="44">
        <f>SUM( -DB8, -DB15, -DB21,DB26, -DB30, -DB33,DB35)</f>
        <v>0</v>
      </c>
      <c r="DC36" s="44">
        <f>SUM( -DC8, -DC15, -DC21,DC26, -DC30, -DC33,DC35)</f>
        <v>0</v>
      </c>
      <c r="DD36" s="44">
        <f t="shared" ref="DD36:DK36" si="94">SUM( -DD8, -DD15, -DD21,DD26, -DD30, -DD33,DD35)</f>
        <v>0</v>
      </c>
      <c r="DE36" s="44">
        <f t="shared" si="94"/>
        <v>0</v>
      </c>
      <c r="DF36" s="44">
        <f t="shared" si="94"/>
        <v>0</v>
      </c>
      <c r="DG36" s="44">
        <f t="shared" si="94"/>
        <v>0</v>
      </c>
      <c r="DH36" s="44">
        <f t="shared" si="94"/>
        <v>0</v>
      </c>
      <c r="DI36" s="44">
        <f t="shared" si="94"/>
        <v>0</v>
      </c>
      <c r="DJ36" s="44">
        <f t="shared" si="94"/>
        <v>0</v>
      </c>
      <c r="DK36" s="44">
        <f t="shared" si="94"/>
        <v>0</v>
      </c>
      <c r="DL36" s="41">
        <f t="shared" si="3"/>
        <v>-4.5800000000000007E-2</v>
      </c>
      <c r="DM36" s="41">
        <f t="shared" si="4"/>
        <v>4.2580645161290282E-4</v>
      </c>
      <c r="DN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0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0</v>
      </c>
      <c r="FS36" s="41">
        <f t="shared" si="7"/>
        <v>0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D37" s="293"/>
      <c r="CE37" s="45" t="s">
        <v>72</v>
      </c>
      <c r="CF37" s="46"/>
      <c r="CG37" s="47">
        <f>SUM( -CG5, -CG12, -CG18, -CG23, -CG28, -CG32, -CG35)</f>
        <v>-3.3500000000000002E-2</v>
      </c>
      <c r="CH37" s="47">
        <f t="shared" ref="CH37:CO37" si="106">SUM( -CH5, -CH12, -CH18, -CH23, -CH28, -CH32, -CH35)</f>
        <v>0</v>
      </c>
      <c r="CI37" s="47">
        <f t="shared" si="106"/>
        <v>0</v>
      </c>
      <c r="CJ37" s="47">
        <f>SUM( -CJ5, -CJ12, -CJ18, -CJ23, -CJ28, -CJ32, -CJ35)</f>
        <v>-1.6299999999999999E-2</v>
      </c>
      <c r="CK37" s="47">
        <f t="shared" si="106"/>
        <v>3.599999999999999E-3</v>
      </c>
      <c r="CL37" s="47">
        <f t="shared" si="106"/>
        <v>4.4400000000000002E-2</v>
      </c>
      <c r="CM37" s="47">
        <f t="shared" si="106"/>
        <v>2.1999999999999999E-2</v>
      </c>
      <c r="CN37" s="47">
        <f t="shared" si="106"/>
        <v>1.8E-3</v>
      </c>
      <c r="CO37" s="47">
        <f t="shared" si="106"/>
        <v>0</v>
      </c>
      <c r="CP37" s="47">
        <f t="shared" ref="CP37:CV37" si="107">SUM( -CP5, -CP12, -CP18, -CP23, -CP28, -CP32, -CP35)</f>
        <v>0</v>
      </c>
      <c r="CQ37" s="47">
        <f t="shared" si="107"/>
        <v>-2.1399999999999999E-2</v>
      </c>
      <c r="CR37" s="47">
        <f t="shared" si="107"/>
        <v>-2.2100000000000002E-2</v>
      </c>
      <c r="CS37" s="47">
        <f t="shared" si="107"/>
        <v>-2.9600000000000001E-2</v>
      </c>
      <c r="CT37" s="47">
        <f t="shared" si="107"/>
        <v>2.12E-2</v>
      </c>
      <c r="CU37" s="47">
        <f t="shared" si="107"/>
        <v>-1.6899999999999998E-2</v>
      </c>
      <c r="CV37" s="47">
        <f t="shared" si="107"/>
        <v>0</v>
      </c>
      <c r="CW37" s="47">
        <f t="shared" ref="CW37:CX37" si="108">SUM( -CW5, -CW12, -CW18, -CW23, -CW28, -CW32, -CW35)</f>
        <v>0</v>
      </c>
      <c r="CX37" s="47">
        <f t="shared" si="108"/>
        <v>-1.61E-2</v>
      </c>
      <c r="CY37" s="47">
        <f>SUM( -CY5, -CY12, -CY18, -CY23, -CY28, -CY32, -CY35)</f>
        <v>0</v>
      </c>
      <c r="CZ37" s="47">
        <f>SUM( -CZ5, -CZ12, -CZ18, -CZ23, -CZ28, -CZ32, -CZ35)</f>
        <v>0</v>
      </c>
      <c r="DA37" s="47">
        <f>SUM( -DA5, -DA12, -DA18, -DA23, -DA28, -DA32, -DA35)</f>
        <v>0</v>
      </c>
      <c r="DB37" s="47">
        <f>SUM( -DB5, -DB12, -DB18, -DB23, -DB28, -DB32, -DB35)</f>
        <v>0</v>
      </c>
      <c r="DC37" s="47">
        <f>SUM( -DC5, -DC12, -DC18, -DC23, -DC28, -DC32, -DC35)</f>
        <v>0</v>
      </c>
      <c r="DD37" s="47">
        <f t="shared" ref="DD37:DK37" si="109">SUM( -DD5, -DD12, -DD18, -DD23, -DD28, -DD32, -DD35)</f>
        <v>0</v>
      </c>
      <c r="DE37" s="47">
        <f t="shared" si="109"/>
        <v>0</v>
      </c>
      <c r="DF37" s="47">
        <f t="shared" si="109"/>
        <v>0</v>
      </c>
      <c r="DG37" s="47">
        <f t="shared" si="109"/>
        <v>0</v>
      </c>
      <c r="DH37" s="47">
        <f t="shared" si="109"/>
        <v>0</v>
      </c>
      <c r="DI37" s="47">
        <f t="shared" si="109"/>
        <v>0</v>
      </c>
      <c r="DJ37" s="47">
        <f t="shared" si="109"/>
        <v>0</v>
      </c>
      <c r="DK37" s="47">
        <f t="shared" si="109"/>
        <v>0</v>
      </c>
      <c r="DL37" s="48">
        <f t="shared" si="3"/>
        <v>-3.3500000000000002E-2</v>
      </c>
      <c r="DM37" s="48">
        <f t="shared" si="4"/>
        <v>-2.029032258064516E-3</v>
      </c>
      <c r="DN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0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0</v>
      </c>
      <c r="FS37" s="48">
        <f t="shared" si="7"/>
        <v>0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D38" s="50"/>
      <c r="CE38" s="49" t="s">
        <v>35</v>
      </c>
      <c r="CF38" s="50" t="s">
        <v>62</v>
      </c>
      <c r="CG38" s="49" t="s">
        <v>1</v>
      </c>
      <c r="CH38" s="50"/>
      <c r="CI38" s="49"/>
      <c r="CJ38" s="49" t="s">
        <v>4</v>
      </c>
      <c r="CK38" s="49" t="s">
        <v>5</v>
      </c>
      <c r="CL38" s="49" t="s">
        <v>6</v>
      </c>
      <c r="CM38" s="49" t="s">
        <v>7</v>
      </c>
      <c r="CN38" s="49" t="s">
        <v>8</v>
      </c>
      <c r="CO38" s="50"/>
      <c r="CP38" s="50"/>
      <c r="CQ38" s="49" t="s">
        <v>11</v>
      </c>
      <c r="CR38" s="49" t="s">
        <v>12</v>
      </c>
      <c r="CS38" s="49" t="s">
        <v>13</v>
      </c>
      <c r="CT38" s="49" t="s">
        <v>14</v>
      </c>
      <c r="CU38" s="49" t="s">
        <v>15</v>
      </c>
      <c r="CV38" s="50"/>
      <c r="CW38" s="50" t="s">
        <v>62</v>
      </c>
      <c r="CX38" s="49" t="s">
        <v>18</v>
      </c>
      <c r="CY38" s="49" t="s">
        <v>19</v>
      </c>
      <c r="CZ38" s="49" t="s">
        <v>20</v>
      </c>
      <c r="DA38" s="49" t="s">
        <v>21</v>
      </c>
      <c r="DB38" s="49" t="s">
        <v>22</v>
      </c>
      <c r="DC38" s="50"/>
      <c r="DD38" s="50"/>
      <c r="DE38" s="49" t="s">
        <v>25</v>
      </c>
      <c r="DF38" s="49" t="s">
        <v>26</v>
      </c>
      <c r="DG38" s="49" t="s">
        <v>27</v>
      </c>
      <c r="DH38" s="49" t="s">
        <v>28</v>
      </c>
      <c r="DI38" s="50"/>
      <c r="DJ38" s="50"/>
      <c r="DK38" s="50"/>
      <c r="DL38" s="50"/>
      <c r="DM38" s="50"/>
      <c r="DN38" s="51" t="s">
        <v>35</v>
      </c>
      <c r="DO38" t="s">
        <v>62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1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1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F39" t="s">
        <v>62</v>
      </c>
      <c r="CG39" s="41">
        <v>0.191</v>
      </c>
      <c r="CH39" s="15"/>
      <c r="CI39" s="15" t="s">
        <v>62</v>
      </c>
      <c r="CJ39" s="91">
        <v>0.1981</v>
      </c>
      <c r="CK39" s="41">
        <v>0.19719999999999999</v>
      </c>
      <c r="CL39" s="41">
        <v>0.19259999999999999</v>
      </c>
      <c r="CM39" s="22">
        <v>0.15160000000000001</v>
      </c>
      <c r="CN39" s="41">
        <v>0.16869999999999999</v>
      </c>
      <c r="CO39" s="15"/>
      <c r="CP39" s="15" t="s">
        <v>62</v>
      </c>
      <c r="CQ39" s="41">
        <v>0.17949999999999999</v>
      </c>
      <c r="CR39" s="41">
        <v>0.2041</v>
      </c>
      <c r="CS39" s="41">
        <v>0.2014</v>
      </c>
      <c r="CT39" s="41">
        <v>0.16389999999999999</v>
      </c>
      <c r="CU39" s="41">
        <v>0.17280000000000001</v>
      </c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3" t="s">
        <v>32</v>
      </c>
      <c r="DM39" s="3" t="s">
        <v>33</v>
      </c>
      <c r="DN39" s="3" t="s">
        <v>34</v>
      </c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G40" s="31">
        <v>0.1386</v>
      </c>
      <c r="CH40" s="6" t="s">
        <v>62</v>
      </c>
      <c r="CI40" s="6"/>
      <c r="CJ40" s="92">
        <v>0.13170000000000001</v>
      </c>
      <c r="CK40" s="31">
        <v>0.15190000000000001</v>
      </c>
      <c r="CL40" s="22">
        <v>0.12820000000000001</v>
      </c>
      <c r="CM40" s="41">
        <v>0.14680000000000001</v>
      </c>
      <c r="CN40" s="22">
        <v>0.14269999999999999</v>
      </c>
      <c r="CO40" s="6"/>
      <c r="CP40" s="6" t="s">
        <v>62</v>
      </c>
      <c r="CQ40" s="22">
        <v>0.1207</v>
      </c>
      <c r="CR40" s="22">
        <v>0.13089999999999999</v>
      </c>
      <c r="CS40" s="22">
        <v>0.1139</v>
      </c>
      <c r="CT40" s="35">
        <v>0.1244</v>
      </c>
      <c r="CU40" s="35">
        <v>0.1353</v>
      </c>
      <c r="CV40" s="6"/>
      <c r="CW40" s="6" t="s">
        <v>62</v>
      </c>
      <c r="CX40" s="6"/>
      <c r="CY40" s="6"/>
      <c r="CZ40" s="6" t="s">
        <v>62</v>
      </c>
      <c r="DA40" s="6"/>
      <c r="DB40" s="6" t="s">
        <v>62</v>
      </c>
      <c r="DC40" s="6"/>
      <c r="DD40" s="6" t="s">
        <v>62</v>
      </c>
      <c r="DE40" s="6"/>
      <c r="DF40" s="6"/>
      <c r="DG40" s="6" t="s">
        <v>62</v>
      </c>
      <c r="DH40" s="6"/>
      <c r="DI40" s="6" t="s">
        <v>62</v>
      </c>
      <c r="DJ40" s="6"/>
      <c r="DK40" s="6" t="s">
        <v>62</v>
      </c>
      <c r="DL40" s="52">
        <f>MIN(DL2:DL8,DL10:DL15,DL17:DL21,DL23:DL26,DL28:DL30,DL32:DL33,DL35)</f>
        <v>-1.7399999999999999E-2</v>
      </c>
      <c r="DM40" s="52">
        <f>AVERAGE(DM2:DM8,DM10:DM15,DM17:DM21,DM23:DM26,DM28:DM30,DM32:DM33,DM35)</f>
        <v>1.2976190476190482E-4</v>
      </c>
      <c r="DN40" s="52">
        <f>MAX(DN2:DN8,DN10:DN15,DN17:DN21,DN23:DN26,DN28:DN30,DN32:DN33,DN35)</f>
        <v>1.77E-2</v>
      </c>
      <c r="EM40" s="6"/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0</v>
      </c>
      <c r="FS40" s="52" t="e">
        <f>AVERAGE(FS2:FS8,FS10:FS15,FS17:FS21,FS23:FS26,FS28:FS30,FS32:FS33,FS35)</f>
        <v>#DIV/0!</v>
      </c>
      <c r="FT40" s="52">
        <f>MAX(FT2:FT8,FT10:FT15,FT17:FT21,FT23:FT26,FT28:FT30,FT32:FT33,FT35)</f>
        <v>0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E41" t="s">
        <v>62</v>
      </c>
      <c r="CF41" t="s">
        <v>62</v>
      </c>
      <c r="CG41" s="22">
        <v>0.12989999999999999</v>
      </c>
      <c r="CI41" s="6"/>
      <c r="CJ41" s="88">
        <v>0.1225</v>
      </c>
      <c r="CK41" s="35">
        <v>0.1217</v>
      </c>
      <c r="CL41" s="31">
        <v>6.2E-2</v>
      </c>
      <c r="CM41" s="31">
        <v>7.0400000000000004E-2</v>
      </c>
      <c r="CN41" s="31">
        <v>5.3999999999999999E-2</v>
      </c>
      <c r="CO41" s="6"/>
      <c r="CQ41" s="31">
        <v>5.3999999999999999E-2</v>
      </c>
      <c r="CR41" s="31">
        <v>7.7499999999999999E-2</v>
      </c>
      <c r="CS41" s="35">
        <v>9.0200000000000002E-2</v>
      </c>
      <c r="CT41" s="31">
        <v>8.5800000000000001E-2</v>
      </c>
      <c r="CU41" s="31">
        <v>0.10639999999999999</v>
      </c>
      <c r="CV41" s="6"/>
      <c r="CX41" s="6"/>
      <c r="CY41" s="6"/>
      <c r="DA41" s="6"/>
      <c r="DC41" s="6"/>
      <c r="DE41" s="6"/>
      <c r="DF41" s="6"/>
      <c r="DH41" s="6"/>
      <c r="DJ41" s="6"/>
      <c r="DK41" s="53"/>
      <c r="DL41" s="48" t="s">
        <v>67</v>
      </c>
      <c r="DM41" s="55" t="s">
        <v>73</v>
      </c>
      <c r="DN41" s="22" t="s">
        <v>53</v>
      </c>
      <c r="EK41" t="s">
        <v>62</v>
      </c>
      <c r="EL41" t="s">
        <v>62</v>
      </c>
      <c r="EM41" s="6"/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E42" t="s">
        <v>62</v>
      </c>
      <c r="CG42" s="35">
        <v>9.4500000000000001E-2</v>
      </c>
      <c r="CH42" s="6" t="s">
        <v>62</v>
      </c>
      <c r="CI42" s="6"/>
      <c r="CJ42" s="90">
        <v>0.1003</v>
      </c>
      <c r="CK42" s="22">
        <v>8.2799999999999999E-2</v>
      </c>
      <c r="CL42" s="35">
        <v>2.75E-2</v>
      </c>
      <c r="CM42" s="35">
        <v>7.7000000000000002E-3</v>
      </c>
      <c r="CN42" s="35">
        <v>4.5999999999999999E-3</v>
      </c>
      <c r="CO42" s="6"/>
      <c r="CP42" s="6" t="s">
        <v>62</v>
      </c>
      <c r="CQ42" s="35">
        <v>1.8499999999999999E-2</v>
      </c>
      <c r="CR42" s="35">
        <v>9.2999999999999992E-3</v>
      </c>
      <c r="CS42" s="31">
        <v>8.1100000000000005E-2</v>
      </c>
      <c r="CT42" s="22">
        <v>7.2999999999999995E-2</v>
      </c>
      <c r="CU42" s="22">
        <v>0.10879999999999999</v>
      </c>
      <c r="CV42" s="6"/>
      <c r="CW42" s="6" t="s">
        <v>62</v>
      </c>
      <c r="CX42" s="6"/>
      <c r="CY42" s="6"/>
      <c r="CZ42" s="6" t="s">
        <v>62</v>
      </c>
      <c r="DA42" s="6"/>
      <c r="DB42" s="6" t="s">
        <v>62</v>
      </c>
      <c r="DC42" s="6"/>
      <c r="DD42" s="6" t="s">
        <v>62</v>
      </c>
      <c r="DE42" s="6"/>
      <c r="DF42" s="6"/>
      <c r="DG42" s="6" t="s">
        <v>62</v>
      </c>
      <c r="DH42" s="6"/>
      <c r="DI42" s="6" t="s">
        <v>62</v>
      </c>
      <c r="DJ42" s="6"/>
      <c r="DK42" s="6" t="s">
        <v>62</v>
      </c>
      <c r="DL42" s="55" t="s">
        <v>6</v>
      </c>
      <c r="DM42" s="55" t="s">
        <v>74</v>
      </c>
      <c r="DN42" s="55" t="s">
        <v>6</v>
      </c>
      <c r="EK42" t="s">
        <v>62</v>
      </c>
      <c r="EM42" s="6"/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3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E43" t="s">
        <v>62</v>
      </c>
      <c r="CG43" s="16">
        <v>-7.2499999999999995E-2</v>
      </c>
      <c r="CH43" t="s">
        <v>62</v>
      </c>
      <c r="CI43" s="6"/>
      <c r="CJ43" s="137">
        <v>-6.7100000000000007E-2</v>
      </c>
      <c r="CK43" s="7">
        <v>-7.4099999999999999E-2</v>
      </c>
      <c r="CL43" s="7">
        <v>-2.5399999999999999E-2</v>
      </c>
      <c r="CM43" s="7">
        <v>-1.5699999999999999E-2</v>
      </c>
      <c r="CN43" s="7">
        <v>-1.66E-2</v>
      </c>
      <c r="CO43" s="6"/>
      <c r="CP43" t="s">
        <v>62</v>
      </c>
      <c r="CQ43" s="7">
        <v>9.5999999999999992E-3</v>
      </c>
      <c r="CR43" s="7">
        <v>-4.5999999999999999E-3</v>
      </c>
      <c r="CS43" s="7">
        <v>5.0000000000000001E-3</v>
      </c>
      <c r="CT43" s="7">
        <v>-7.4000000000000003E-3</v>
      </c>
      <c r="CU43" s="7">
        <v>-2.6100000000000002E-2</v>
      </c>
      <c r="CV43" s="6"/>
      <c r="CW43" t="s">
        <v>62</v>
      </c>
      <c r="CX43" s="6"/>
      <c r="CY43" s="6"/>
      <c r="CZ43" t="s">
        <v>62</v>
      </c>
      <c r="DA43" s="6"/>
      <c r="DB43" t="s">
        <v>62</v>
      </c>
      <c r="DC43" s="6"/>
      <c r="DD43" t="s">
        <v>62</v>
      </c>
      <c r="DE43" s="6"/>
      <c r="DF43" s="6"/>
      <c r="DG43" t="s">
        <v>62</v>
      </c>
      <c r="DH43" s="6"/>
      <c r="DI43" t="s">
        <v>62</v>
      </c>
      <c r="DJ43" s="6"/>
      <c r="DK43" s="53" t="s">
        <v>62</v>
      </c>
      <c r="DL43" s="3" t="s">
        <v>32</v>
      </c>
      <c r="DM43" s="3" t="s">
        <v>33</v>
      </c>
      <c r="DN43" s="3" t="s">
        <v>34</v>
      </c>
      <c r="EK43" t="s">
        <v>62</v>
      </c>
      <c r="EM43" s="6"/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3">
        <v>-4.6699999999999998E-2</v>
      </c>
      <c r="AM44" s="93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E44" t="s">
        <v>62</v>
      </c>
      <c r="CG44" s="7">
        <v>-0.1023</v>
      </c>
      <c r="CH44" s="6"/>
      <c r="CI44" s="6"/>
      <c r="CJ44" s="89">
        <v>-8.5900000000000004E-2</v>
      </c>
      <c r="CK44" s="16">
        <v>-7.6999999999999999E-2</v>
      </c>
      <c r="CL44" s="16">
        <v>-5.4800000000000001E-2</v>
      </c>
      <c r="CM44" s="16">
        <v>-6.0999999999999999E-2</v>
      </c>
      <c r="CN44" s="16">
        <v>-7.0300000000000001E-2</v>
      </c>
      <c r="CO44" s="6"/>
      <c r="CP44" s="6"/>
      <c r="CQ44" s="16">
        <v>-7.4300000000000005E-2</v>
      </c>
      <c r="CR44" s="16">
        <v>-5.1400000000000001E-2</v>
      </c>
      <c r="CS44" s="16">
        <v>-8.4599999999999995E-2</v>
      </c>
      <c r="CT44" s="16">
        <v>-7.2700000000000001E-2</v>
      </c>
      <c r="CU44" s="16">
        <v>-9.4100000000000003E-2</v>
      </c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52">
        <f>MIN(DL9,DL16,DL22,DL27,DL31,DL34,DL36,DL37)</f>
        <v>-9.4200000000000006E-2</v>
      </c>
      <c r="DM44" s="52">
        <f>AVERAGE(DM9,DM16,DM22,DM27,DM31,DM34,DM36,DM37)</f>
        <v>0</v>
      </c>
      <c r="DN44" s="52">
        <f>MAX(DN9,DN16,DN22,DN27,DN31,DN34,DN36,DN37)</f>
        <v>8.09E-2</v>
      </c>
      <c r="EK44" t="s">
        <v>62</v>
      </c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0</v>
      </c>
      <c r="FS44" s="52">
        <f>AVERAGE(FS9,FS16,FS22,FS27,FS31,FS34,FS36,FS37)</f>
        <v>0</v>
      </c>
      <c r="FT44" s="52">
        <f>MAX(FT9,FT16,FT22,FT27,FT31,FT34,FT36,FT37)</f>
        <v>0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3">
        <v>-4.5600000000000002E-2</v>
      </c>
      <c r="AH45" s="16">
        <v>-6.9500000000000006E-2</v>
      </c>
      <c r="AI45" s="6"/>
      <c r="AJ45" s="6"/>
      <c r="AK45" s="93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E45" t="s">
        <v>62</v>
      </c>
      <c r="CF45" t="s">
        <v>62</v>
      </c>
      <c r="CG45" s="48">
        <v>-0.14299999999999999</v>
      </c>
      <c r="CH45" s="6"/>
      <c r="CI45" s="6"/>
      <c r="CJ45" s="86">
        <v>-0.1593</v>
      </c>
      <c r="CK45" s="48">
        <v>-0.15570000000000001</v>
      </c>
      <c r="CL45" s="48">
        <v>-0.1113</v>
      </c>
      <c r="CM45" s="48">
        <v>-8.9300000000000004E-2</v>
      </c>
      <c r="CN45" s="48">
        <v>-8.7499999999999994E-2</v>
      </c>
      <c r="CO45" s="6"/>
      <c r="CP45" s="6"/>
      <c r="CQ45" s="48">
        <v>-0.1089</v>
      </c>
      <c r="CR45" s="48">
        <v>-0.13100000000000001</v>
      </c>
      <c r="CS45" s="48">
        <v>-0.16059999999999999</v>
      </c>
      <c r="CT45" s="48">
        <v>-0.1394</v>
      </c>
      <c r="CU45" s="48">
        <v>-0.15629999999999999</v>
      </c>
      <c r="CV45" s="6" t="s">
        <v>62</v>
      </c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35" t="s">
        <v>69</v>
      </c>
      <c r="DM45" s="55" t="s">
        <v>75</v>
      </c>
      <c r="DN45" s="7" t="s">
        <v>96</v>
      </c>
      <c r="EK45" t="s">
        <v>62</v>
      </c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301">
        <v>-5.2699999999999997E-2</v>
      </c>
      <c r="AG46" s="301">
        <v>-7.0300000000000001E-2</v>
      </c>
      <c r="AH46" s="302">
        <v>-7.5499999999999998E-2</v>
      </c>
      <c r="AI46" s="10"/>
      <c r="AJ46" s="10" t="s">
        <v>62</v>
      </c>
      <c r="AK46" s="303">
        <v>-5.8299999999999998E-2</v>
      </c>
      <c r="AL46" s="301">
        <v>-5.91E-2</v>
      </c>
      <c r="AM46" s="303">
        <v>-9.0399999999999994E-2</v>
      </c>
      <c r="AN46" s="302">
        <v>-9.8599999999999993E-2</v>
      </c>
      <c r="AO46" s="302">
        <v>-0.10970000000000001</v>
      </c>
      <c r="AP46" s="10"/>
      <c r="AQ46" s="10" t="s">
        <v>62</v>
      </c>
      <c r="AR46" s="302">
        <v>-9.1700000000000004E-2</v>
      </c>
      <c r="AS46" s="302">
        <v>-0.13059999999999999</v>
      </c>
      <c r="AT46" s="302">
        <v>-0.1368</v>
      </c>
      <c r="AU46" s="302">
        <v>-0.17</v>
      </c>
      <c r="AV46" s="302">
        <v>-0.1593</v>
      </c>
      <c r="AW46" s="10"/>
      <c r="AX46" s="10" t="s">
        <v>62</v>
      </c>
      <c r="AY46" s="302">
        <v>-0.17</v>
      </c>
      <c r="AZ46" s="302">
        <v>-0.1714</v>
      </c>
      <c r="BA46" s="302">
        <v>-0.1726</v>
      </c>
      <c r="BB46" s="302">
        <v>-0.16420000000000001</v>
      </c>
      <c r="BC46" s="302">
        <v>-0.1958</v>
      </c>
      <c r="BD46" s="10"/>
      <c r="BE46" s="10" t="s">
        <v>62</v>
      </c>
      <c r="BF46" s="302">
        <v>-0.1802</v>
      </c>
      <c r="BG46" s="302">
        <v>-0.19239999999999999</v>
      </c>
      <c r="BH46" s="302">
        <v>-0.23169999999999999</v>
      </c>
      <c r="BI46" s="302">
        <v>-0.24099999999999999</v>
      </c>
      <c r="BJ46" s="63" t="s">
        <v>86</v>
      </c>
      <c r="BK46" s="63" t="s">
        <v>76</v>
      </c>
      <c r="BL46" s="63" t="s">
        <v>86</v>
      </c>
      <c r="CG46" s="302">
        <v>-0.23619999999999999</v>
      </c>
      <c r="CH46" s="10" t="s">
        <v>62</v>
      </c>
      <c r="CI46" s="10"/>
      <c r="CJ46" s="304">
        <v>-0.24030000000000001</v>
      </c>
      <c r="CK46" s="302">
        <v>-0.24679999999999999</v>
      </c>
      <c r="CL46" s="302">
        <v>-0.21879999999999999</v>
      </c>
      <c r="CM46" s="302">
        <v>-0.21049999999999999</v>
      </c>
      <c r="CN46" s="93">
        <v>-0.1956</v>
      </c>
      <c r="CO46" s="10"/>
      <c r="CP46" s="10" t="s">
        <v>62</v>
      </c>
      <c r="CQ46" s="93">
        <v>-0.1991</v>
      </c>
      <c r="CR46" s="93">
        <v>-0.23480000000000001</v>
      </c>
      <c r="CS46" s="93">
        <v>-0.24640000000000001</v>
      </c>
      <c r="CT46" s="93">
        <v>-0.2276</v>
      </c>
      <c r="CU46" s="93">
        <v>-0.24679999999999999</v>
      </c>
      <c r="CV46" s="10"/>
      <c r="CW46" s="10" t="s">
        <v>62</v>
      </c>
      <c r="CX46" s="10" t="s">
        <v>62</v>
      </c>
      <c r="CY46" s="6"/>
      <c r="CZ46" s="10" t="s">
        <v>62</v>
      </c>
      <c r="DA46" s="10"/>
      <c r="DB46" s="10" t="s">
        <v>62</v>
      </c>
      <c r="DC46" s="10"/>
      <c r="DD46" s="10" t="s">
        <v>62</v>
      </c>
      <c r="DE46" s="10"/>
      <c r="DF46" s="10"/>
      <c r="DG46" s="10" t="s">
        <v>62</v>
      </c>
      <c r="DH46" s="10" t="s">
        <v>62</v>
      </c>
      <c r="DI46" s="10" t="s">
        <v>62</v>
      </c>
      <c r="DJ46" s="10"/>
      <c r="DK46" s="10" t="s">
        <v>62</v>
      </c>
      <c r="DL46" s="63" t="s">
        <v>6</v>
      </c>
      <c r="DM46" s="63" t="s">
        <v>76</v>
      </c>
      <c r="DN46" s="63" t="s">
        <v>6</v>
      </c>
      <c r="DO46" s="307" t="s">
        <v>62</v>
      </c>
      <c r="EM46" s="10"/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3" customFormat="1" ht="15.75" thickBot="1" x14ac:dyDescent="0.3">
      <c r="A47" s="82"/>
      <c r="BS47" s="282" t="s">
        <v>92</v>
      </c>
      <c r="BT47" s="283" t="s">
        <v>93</v>
      </c>
      <c r="EK47" s="282" t="s">
        <v>90</v>
      </c>
      <c r="EL47" s="282" t="s">
        <v>94</v>
      </c>
    </row>
    <row r="48" spans="1:279" s="273" customFormat="1" ht="15.75" thickBot="1" x14ac:dyDescent="0.3">
      <c r="A48" s="64"/>
      <c r="B48" s="65">
        <v>43101</v>
      </c>
      <c r="C48" s="67"/>
      <c r="D48" s="249"/>
      <c r="E48" s="65">
        <v>43102</v>
      </c>
      <c r="F48" s="250"/>
      <c r="G48" s="249"/>
      <c r="H48" s="65">
        <v>43103</v>
      </c>
      <c r="I48" s="251"/>
      <c r="J48" s="249"/>
      <c r="K48" s="65">
        <v>43104</v>
      </c>
      <c r="L48" s="252" t="s">
        <v>77</v>
      </c>
      <c r="M48" s="253"/>
      <c r="N48" s="70">
        <v>43107</v>
      </c>
      <c r="O48" s="254"/>
      <c r="P48" s="253"/>
      <c r="Q48" s="70">
        <v>43108</v>
      </c>
      <c r="R48" s="255"/>
      <c r="S48" s="253"/>
      <c r="T48" s="70">
        <v>43109</v>
      </c>
      <c r="U48" s="255"/>
      <c r="V48" s="253"/>
      <c r="W48" s="70">
        <v>43110</v>
      </c>
      <c r="X48" s="255"/>
      <c r="Y48" s="253"/>
      <c r="Z48" s="70">
        <v>43111</v>
      </c>
      <c r="AA48" s="255"/>
      <c r="AB48" s="256"/>
      <c r="AC48" s="75">
        <v>43114</v>
      </c>
      <c r="AD48" s="257"/>
      <c r="AE48" s="256"/>
      <c r="AF48" s="75">
        <v>43115</v>
      </c>
      <c r="AG48" s="257"/>
      <c r="AH48" s="256"/>
      <c r="AI48" s="75">
        <v>43116</v>
      </c>
      <c r="AJ48" s="257"/>
      <c r="AK48" s="256"/>
      <c r="AL48" s="75">
        <v>43117</v>
      </c>
      <c r="AM48" s="257"/>
      <c r="AN48" s="256"/>
      <c r="AO48" s="75">
        <v>43118</v>
      </c>
      <c r="AP48" s="257"/>
      <c r="AQ48" s="276"/>
      <c r="AR48" s="78">
        <v>43121</v>
      </c>
      <c r="AS48" s="277"/>
      <c r="AT48" s="276"/>
      <c r="AU48" s="78">
        <v>43122</v>
      </c>
      <c r="AV48" s="277"/>
      <c r="AW48" s="276"/>
      <c r="AX48" s="78">
        <v>43123</v>
      </c>
      <c r="AY48" s="277"/>
      <c r="AZ48" s="276"/>
      <c r="BA48" s="78">
        <v>43124</v>
      </c>
      <c r="BB48" s="277"/>
      <c r="BC48" s="276"/>
      <c r="BD48" s="78">
        <v>43125</v>
      </c>
      <c r="BE48" s="277"/>
      <c r="BF48" s="249"/>
      <c r="BG48" s="65">
        <v>43128</v>
      </c>
      <c r="BH48" s="251"/>
      <c r="BI48" s="249"/>
      <c r="BJ48" s="65">
        <v>43129</v>
      </c>
      <c r="BK48" s="251"/>
      <c r="BL48" s="249"/>
      <c r="BM48" s="65">
        <v>43130</v>
      </c>
      <c r="BN48" s="251"/>
      <c r="BO48" s="67"/>
      <c r="BP48" s="65">
        <v>43131</v>
      </c>
      <c r="BQ48" s="66"/>
      <c r="BR48" s="295" t="s">
        <v>62</v>
      </c>
      <c r="BS48" s="249"/>
      <c r="BT48" s="65">
        <v>43132</v>
      </c>
      <c r="BU48" s="252" t="s">
        <v>77</v>
      </c>
      <c r="BV48" s="253"/>
      <c r="BW48" s="70">
        <v>43135</v>
      </c>
      <c r="BX48" s="300"/>
      <c r="BY48" s="253"/>
      <c r="BZ48" s="70">
        <v>43136</v>
      </c>
      <c r="CA48" s="255"/>
      <c r="CB48" s="253"/>
      <c r="CC48" s="70">
        <v>43137</v>
      </c>
      <c r="CD48" s="305"/>
      <c r="CE48" s="253"/>
      <c r="CF48" s="70">
        <v>43138</v>
      </c>
      <c r="CG48" s="254"/>
      <c r="CH48" s="253"/>
      <c r="CI48" s="70">
        <v>43108</v>
      </c>
      <c r="CJ48" s="255"/>
      <c r="CK48" s="256"/>
      <c r="CL48" s="75">
        <v>43142</v>
      </c>
      <c r="CM48" s="257"/>
      <c r="CN48" s="256"/>
      <c r="CO48" s="75">
        <v>43143</v>
      </c>
      <c r="CP48" s="257"/>
      <c r="CQ48" s="256"/>
      <c r="CR48" s="75">
        <v>43144</v>
      </c>
      <c r="CS48" s="257"/>
      <c r="CT48" s="256"/>
      <c r="CU48" s="75">
        <v>43145</v>
      </c>
      <c r="CV48" s="257"/>
      <c r="CW48" s="256"/>
      <c r="CX48" s="75">
        <v>43146</v>
      </c>
      <c r="CY48" s="257"/>
      <c r="CZ48" s="308"/>
      <c r="DA48" s="78">
        <v>43149</v>
      </c>
      <c r="DB48" s="79"/>
      <c r="DC48" s="77"/>
      <c r="DD48" s="78">
        <v>43150</v>
      </c>
      <c r="DE48" s="79"/>
      <c r="DF48" s="77"/>
      <c r="DG48" s="78">
        <v>43151</v>
      </c>
      <c r="DH48" s="79"/>
      <c r="DI48" s="77"/>
      <c r="DJ48" s="78">
        <v>43152</v>
      </c>
      <c r="DK48" s="79"/>
      <c r="DL48" s="77"/>
      <c r="DM48" s="78">
        <v>43153</v>
      </c>
      <c r="DN48" s="79"/>
      <c r="DO48" s="64"/>
      <c r="DP48" s="65">
        <v>43156</v>
      </c>
      <c r="DQ48" s="66"/>
      <c r="DR48" s="64"/>
      <c r="DS48" s="65">
        <v>43157</v>
      </c>
      <c r="DT48" s="66"/>
      <c r="DU48" s="64"/>
      <c r="DV48" s="65">
        <v>43158</v>
      </c>
      <c r="DW48" s="66"/>
      <c r="DX48" s="64"/>
      <c r="DY48" s="65">
        <v>43159</v>
      </c>
      <c r="DZ48" s="66"/>
      <c r="EA48" s="69"/>
      <c r="EB48" s="70"/>
      <c r="EC48" s="73"/>
      <c r="ED48" s="69"/>
      <c r="EE48" s="70"/>
      <c r="EF48" s="73"/>
      <c r="EG48" s="69"/>
      <c r="EH48" s="70"/>
      <c r="EI48" s="73"/>
      <c r="EK48" s="64"/>
      <c r="EL48" s="65">
        <v>43525</v>
      </c>
      <c r="EM48" s="68" t="s">
        <v>77</v>
      </c>
      <c r="EN48" s="69"/>
      <c r="EO48" s="70">
        <v>43528</v>
      </c>
      <c r="EP48" s="80"/>
      <c r="EQ48" s="72"/>
      <c r="ER48" s="70">
        <v>43529</v>
      </c>
      <c r="ES48" s="73"/>
      <c r="ET48" s="69"/>
      <c r="EU48" s="70">
        <v>43530</v>
      </c>
      <c r="EV48" s="81"/>
      <c r="EW48" s="72"/>
      <c r="EX48" s="70">
        <v>43531</v>
      </c>
      <c r="EY48" s="71"/>
      <c r="EZ48" s="72"/>
      <c r="FA48" s="70">
        <v>43532</v>
      </c>
      <c r="FB48" s="73"/>
      <c r="FC48" s="74"/>
      <c r="FD48" s="75">
        <v>43535</v>
      </c>
      <c r="FE48" s="76"/>
      <c r="FF48" s="74"/>
      <c r="FG48" s="75">
        <v>43536</v>
      </c>
      <c r="FH48" s="76"/>
      <c r="FI48" s="74"/>
      <c r="FJ48" s="75">
        <v>43537</v>
      </c>
      <c r="FK48" s="76"/>
      <c r="FL48" s="74"/>
      <c r="FM48" s="75">
        <v>43528</v>
      </c>
      <c r="FN48" s="76"/>
      <c r="FO48" s="74"/>
      <c r="FP48" s="75">
        <v>43539</v>
      </c>
      <c r="FQ48" s="76"/>
      <c r="FR48" s="77"/>
      <c r="FS48" s="78">
        <v>43542</v>
      </c>
      <c r="FT48" s="79"/>
      <c r="FU48" s="77"/>
      <c r="FV48" s="78">
        <v>43543</v>
      </c>
      <c r="FW48" s="79"/>
      <c r="FX48" s="77"/>
      <c r="FY48" s="78">
        <v>43544</v>
      </c>
      <c r="FZ48" s="79"/>
      <c r="GA48" s="77"/>
      <c r="GB48" s="78">
        <v>43545</v>
      </c>
      <c r="GC48" s="79"/>
      <c r="GD48" s="77"/>
      <c r="GE48" s="78">
        <v>43546</v>
      </c>
      <c r="GF48" s="79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9"/>
      <c r="GW48" s="70"/>
      <c r="GX48" s="73"/>
      <c r="GY48" s="69"/>
      <c r="GZ48" s="70"/>
      <c r="HA48" s="73"/>
      <c r="HC48" s="69"/>
      <c r="HD48" s="70">
        <v>43556</v>
      </c>
      <c r="HE48" s="81"/>
      <c r="HF48" s="69"/>
      <c r="HG48" s="70">
        <v>43557</v>
      </c>
      <c r="HH48" s="80"/>
      <c r="HI48" s="72"/>
      <c r="HJ48" s="70">
        <v>43558</v>
      </c>
      <c r="HK48" s="73"/>
      <c r="HL48" s="69"/>
      <c r="HM48" s="70">
        <v>43559</v>
      </c>
      <c r="HN48" s="81"/>
      <c r="HO48" s="72"/>
      <c r="HP48" s="70">
        <v>43560</v>
      </c>
      <c r="HQ48" s="71"/>
      <c r="HR48" s="280"/>
      <c r="HS48" s="75">
        <v>43563</v>
      </c>
      <c r="HT48" s="76"/>
      <c r="HU48" s="74"/>
      <c r="HV48" s="75">
        <v>43564</v>
      </c>
      <c r="HW48" s="76"/>
      <c r="HX48" s="74"/>
      <c r="HY48" s="75">
        <v>43565</v>
      </c>
      <c r="HZ48" s="76"/>
      <c r="IA48" s="74"/>
      <c r="IB48" s="75">
        <v>43566</v>
      </c>
      <c r="IC48" s="76"/>
      <c r="ID48" s="74"/>
      <c r="IE48" s="75">
        <v>43567</v>
      </c>
      <c r="IF48" s="76"/>
      <c r="IG48" s="77"/>
      <c r="IH48" s="78">
        <v>43570</v>
      </c>
      <c r="II48" s="79"/>
      <c r="IJ48" s="77"/>
      <c r="IK48" s="78">
        <v>43571</v>
      </c>
      <c r="IL48" s="79"/>
      <c r="IM48" s="77"/>
      <c r="IN48" s="78">
        <v>43572</v>
      </c>
      <c r="IO48" s="79"/>
      <c r="IP48" s="77"/>
      <c r="IQ48" s="78">
        <v>43573</v>
      </c>
      <c r="IR48" s="79"/>
      <c r="IS48" s="77"/>
      <c r="IT48" s="78">
        <v>43574</v>
      </c>
      <c r="IU48" s="79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9"/>
      <c r="JL48" s="70">
        <v>43584</v>
      </c>
      <c r="JM48" s="73"/>
      <c r="JN48" s="69"/>
      <c r="JO48" s="70">
        <v>43585</v>
      </c>
      <c r="JP48" s="73"/>
      <c r="JQ48" s="69"/>
      <c r="JR48" s="70"/>
      <c r="JS48" s="73"/>
    </row>
    <row r="49" spans="1:279" ht="15.75" thickBot="1" x14ac:dyDescent="0.3">
      <c r="A49" s="56" t="s">
        <v>78</v>
      </c>
      <c r="B49" s="56" t="s">
        <v>79</v>
      </c>
      <c r="C49" s="266" t="s">
        <v>80</v>
      </c>
      <c r="D49" s="126" t="s">
        <v>78</v>
      </c>
      <c r="E49" s="56" t="s">
        <v>79</v>
      </c>
      <c r="F49" s="127" t="s">
        <v>80</v>
      </c>
      <c r="G49" s="126" t="s">
        <v>78</v>
      </c>
      <c r="H49" s="56" t="s">
        <v>79</v>
      </c>
      <c r="I49" s="127" t="s">
        <v>80</v>
      </c>
      <c r="J49" s="126" t="s">
        <v>78</v>
      </c>
      <c r="K49" s="56" t="s">
        <v>79</v>
      </c>
      <c r="L49" s="127" t="s">
        <v>80</v>
      </c>
      <c r="M49" s="126" t="s">
        <v>78</v>
      </c>
      <c r="N49" s="56" t="s">
        <v>79</v>
      </c>
      <c r="O49" s="127" t="s">
        <v>80</v>
      </c>
      <c r="P49" s="126" t="s">
        <v>78</v>
      </c>
      <c r="Q49" s="56" t="s">
        <v>79</v>
      </c>
      <c r="R49" s="127" t="s">
        <v>80</v>
      </c>
      <c r="S49" s="126" t="s">
        <v>78</v>
      </c>
      <c r="T49" s="56" t="s">
        <v>79</v>
      </c>
      <c r="U49" s="127" t="s">
        <v>80</v>
      </c>
      <c r="V49" s="126" t="s">
        <v>78</v>
      </c>
      <c r="W49" s="56" t="s">
        <v>79</v>
      </c>
      <c r="X49" s="127" t="s">
        <v>80</v>
      </c>
      <c r="Y49" s="126" t="s">
        <v>78</v>
      </c>
      <c r="Z49" s="56" t="s">
        <v>79</v>
      </c>
      <c r="AA49" s="127" t="s">
        <v>80</v>
      </c>
      <c r="AB49" s="126" t="s">
        <v>78</v>
      </c>
      <c r="AC49" s="56" t="s">
        <v>79</v>
      </c>
      <c r="AD49" s="127" t="s">
        <v>80</v>
      </c>
      <c r="AE49" s="126" t="s">
        <v>78</v>
      </c>
      <c r="AF49" s="56" t="s">
        <v>79</v>
      </c>
      <c r="AG49" s="127" t="s">
        <v>80</v>
      </c>
      <c r="AH49" s="126" t="s">
        <v>78</v>
      </c>
      <c r="AI49" s="56" t="s">
        <v>79</v>
      </c>
      <c r="AJ49" s="127" t="s">
        <v>80</v>
      </c>
      <c r="AK49" s="126" t="s">
        <v>78</v>
      </c>
      <c r="AL49" s="56" t="s">
        <v>79</v>
      </c>
      <c r="AM49" s="127" t="s">
        <v>80</v>
      </c>
      <c r="AN49" s="126" t="s">
        <v>78</v>
      </c>
      <c r="AO49" s="56" t="s">
        <v>79</v>
      </c>
      <c r="AP49" s="127" t="s">
        <v>80</v>
      </c>
      <c r="AQ49" s="126" t="s">
        <v>78</v>
      </c>
      <c r="AR49" s="56" t="s">
        <v>79</v>
      </c>
      <c r="AS49" s="127" t="s">
        <v>80</v>
      </c>
      <c r="AT49" s="126" t="s">
        <v>78</v>
      </c>
      <c r="AU49" s="56" t="s">
        <v>79</v>
      </c>
      <c r="AV49" s="127" t="s">
        <v>80</v>
      </c>
      <c r="AW49" s="126" t="s">
        <v>78</v>
      </c>
      <c r="AX49" s="56" t="s">
        <v>79</v>
      </c>
      <c r="AY49" s="127" t="s">
        <v>80</v>
      </c>
      <c r="AZ49" s="126" t="s">
        <v>78</v>
      </c>
      <c r="BA49" s="56" t="s">
        <v>79</v>
      </c>
      <c r="BB49" s="127" t="s">
        <v>80</v>
      </c>
      <c r="BC49" s="126" t="s">
        <v>78</v>
      </c>
      <c r="BD49" s="56" t="s">
        <v>79</v>
      </c>
      <c r="BE49" s="127" t="s">
        <v>80</v>
      </c>
      <c r="BF49" s="126" t="s">
        <v>78</v>
      </c>
      <c r="BG49" s="56" t="s">
        <v>79</v>
      </c>
      <c r="BH49" s="127" t="s">
        <v>80</v>
      </c>
      <c r="BI49" s="126" t="s">
        <v>78</v>
      </c>
      <c r="BJ49" s="56" t="s">
        <v>79</v>
      </c>
      <c r="BK49" s="127" t="s">
        <v>80</v>
      </c>
      <c r="BL49" s="126" t="s">
        <v>78</v>
      </c>
      <c r="BM49" s="56" t="s">
        <v>79</v>
      </c>
      <c r="BN49" s="127" t="s">
        <v>80</v>
      </c>
      <c r="BO49" s="267" t="s">
        <v>78</v>
      </c>
      <c r="BP49" s="56" t="s">
        <v>79</v>
      </c>
      <c r="BQ49" s="56" t="s">
        <v>80</v>
      </c>
      <c r="BS49" s="126" t="s">
        <v>78</v>
      </c>
      <c r="BT49" s="56" t="s">
        <v>79</v>
      </c>
      <c r="BU49" s="127" t="s">
        <v>80</v>
      </c>
      <c r="BV49" s="126" t="s">
        <v>78</v>
      </c>
      <c r="BW49" s="56" t="s">
        <v>79</v>
      </c>
      <c r="BX49" s="127" t="s">
        <v>80</v>
      </c>
      <c r="BY49" s="126" t="s">
        <v>78</v>
      </c>
      <c r="BZ49" s="56" t="s">
        <v>79</v>
      </c>
      <c r="CA49" s="127" t="s">
        <v>80</v>
      </c>
      <c r="CB49" s="126" t="s">
        <v>78</v>
      </c>
      <c r="CC49" s="56" t="s">
        <v>79</v>
      </c>
      <c r="CD49" s="127" t="s">
        <v>80</v>
      </c>
      <c r="CE49" s="126" t="s">
        <v>78</v>
      </c>
      <c r="CF49" s="56" t="s">
        <v>79</v>
      </c>
      <c r="CG49" s="127" t="s">
        <v>80</v>
      </c>
      <c r="CH49" s="126" t="s">
        <v>78</v>
      </c>
      <c r="CI49" s="56" t="s">
        <v>79</v>
      </c>
      <c r="CJ49" s="127" t="s">
        <v>80</v>
      </c>
      <c r="CK49" s="126" t="s">
        <v>78</v>
      </c>
      <c r="CL49" s="56" t="s">
        <v>79</v>
      </c>
      <c r="CM49" s="127" t="s">
        <v>80</v>
      </c>
      <c r="CN49" s="126" t="s">
        <v>78</v>
      </c>
      <c r="CO49" s="56" t="s">
        <v>79</v>
      </c>
      <c r="CP49" s="127" t="s">
        <v>80</v>
      </c>
      <c r="CQ49" s="126" t="s">
        <v>78</v>
      </c>
      <c r="CR49" s="56" t="s">
        <v>79</v>
      </c>
      <c r="CS49" s="127" t="s">
        <v>80</v>
      </c>
      <c r="CT49" s="126" t="s">
        <v>78</v>
      </c>
      <c r="CU49" s="56" t="s">
        <v>79</v>
      </c>
      <c r="CV49" s="127" t="s">
        <v>80</v>
      </c>
      <c r="CW49" s="126" t="s">
        <v>78</v>
      </c>
      <c r="CX49" s="56" t="s">
        <v>79</v>
      </c>
      <c r="CY49" s="127" t="s">
        <v>80</v>
      </c>
      <c r="CZ49" s="267" t="s">
        <v>78</v>
      </c>
      <c r="DA49" s="56" t="s">
        <v>79</v>
      </c>
      <c r="DB49" s="56" t="s">
        <v>80</v>
      </c>
      <c r="DC49" s="56" t="s">
        <v>78</v>
      </c>
      <c r="DD49" s="56" t="s">
        <v>79</v>
      </c>
      <c r="DE49" s="56" t="s">
        <v>80</v>
      </c>
      <c r="DF49" s="56" t="s">
        <v>78</v>
      </c>
      <c r="DG49" s="56" t="s">
        <v>79</v>
      </c>
      <c r="DH49" s="56" t="s">
        <v>80</v>
      </c>
      <c r="DI49" s="56" t="s">
        <v>78</v>
      </c>
      <c r="DJ49" s="56" t="s">
        <v>79</v>
      </c>
      <c r="DK49" s="56" t="s">
        <v>80</v>
      </c>
      <c r="DL49" s="56" t="s">
        <v>78</v>
      </c>
      <c r="DM49" s="56" t="s">
        <v>79</v>
      </c>
      <c r="DN49" s="56" t="s">
        <v>80</v>
      </c>
      <c r="DO49" s="56" t="s">
        <v>78</v>
      </c>
      <c r="DP49" s="56" t="s">
        <v>79</v>
      </c>
      <c r="DQ49" s="56" t="s">
        <v>80</v>
      </c>
      <c r="DR49" s="56" t="s">
        <v>78</v>
      </c>
      <c r="DS49" s="56" t="s">
        <v>79</v>
      </c>
      <c r="DT49" s="56" t="s">
        <v>80</v>
      </c>
      <c r="DU49" s="56" t="s">
        <v>78</v>
      </c>
      <c r="DV49" s="56" t="s">
        <v>79</v>
      </c>
      <c r="DW49" s="56" t="s">
        <v>80</v>
      </c>
      <c r="DX49" s="5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8" t="s">
        <v>83</v>
      </c>
      <c r="D50" s="128" t="s">
        <v>81</v>
      </c>
      <c r="E50" s="55" t="s">
        <v>82</v>
      </c>
      <c r="F50" s="129" t="s">
        <v>83</v>
      </c>
      <c r="G50" s="128" t="s">
        <v>81</v>
      </c>
      <c r="H50" s="55" t="s">
        <v>82</v>
      </c>
      <c r="I50" s="129" t="s">
        <v>83</v>
      </c>
      <c r="J50" s="128" t="s">
        <v>81</v>
      </c>
      <c r="K50" s="55" t="s">
        <v>82</v>
      </c>
      <c r="L50" s="129" t="s">
        <v>83</v>
      </c>
      <c r="M50" s="128" t="s">
        <v>81</v>
      </c>
      <c r="N50" s="55" t="s">
        <v>82</v>
      </c>
      <c r="O50" s="129" t="s">
        <v>83</v>
      </c>
      <c r="P50" s="128" t="s">
        <v>81</v>
      </c>
      <c r="Q50" s="55" t="s">
        <v>82</v>
      </c>
      <c r="R50" s="129" t="s">
        <v>83</v>
      </c>
      <c r="S50" s="128" t="s">
        <v>81</v>
      </c>
      <c r="T50" s="55" t="s">
        <v>82</v>
      </c>
      <c r="U50" s="129" t="s">
        <v>83</v>
      </c>
      <c r="V50" s="128" t="s">
        <v>81</v>
      </c>
      <c r="W50" s="55" t="s">
        <v>82</v>
      </c>
      <c r="X50" s="129" t="s">
        <v>83</v>
      </c>
      <c r="Y50" s="128" t="s">
        <v>81</v>
      </c>
      <c r="Z50" s="55" t="s">
        <v>82</v>
      </c>
      <c r="AA50" s="129" t="s">
        <v>83</v>
      </c>
      <c r="AB50" s="128" t="s">
        <v>81</v>
      </c>
      <c r="AC50" s="55" t="s">
        <v>82</v>
      </c>
      <c r="AD50" s="129" t="s">
        <v>83</v>
      </c>
      <c r="AE50" s="128" t="s">
        <v>81</v>
      </c>
      <c r="AF50" s="55" t="s">
        <v>82</v>
      </c>
      <c r="AG50" s="129" t="s">
        <v>83</v>
      </c>
      <c r="AH50" s="128" t="s">
        <v>81</v>
      </c>
      <c r="AI50" s="55" t="s">
        <v>82</v>
      </c>
      <c r="AJ50" s="129" t="s">
        <v>83</v>
      </c>
      <c r="AK50" s="128" t="s">
        <v>81</v>
      </c>
      <c r="AL50" s="55" t="s">
        <v>82</v>
      </c>
      <c r="AM50" s="129" t="s">
        <v>83</v>
      </c>
      <c r="AN50" s="128" t="s">
        <v>81</v>
      </c>
      <c r="AO50" s="55" t="s">
        <v>82</v>
      </c>
      <c r="AP50" s="129" t="s">
        <v>83</v>
      </c>
      <c r="AQ50" s="128" t="s">
        <v>81</v>
      </c>
      <c r="AR50" s="55" t="s">
        <v>82</v>
      </c>
      <c r="AS50" s="129" t="s">
        <v>83</v>
      </c>
      <c r="AT50" s="128" t="s">
        <v>81</v>
      </c>
      <c r="AU50" s="55" t="s">
        <v>82</v>
      </c>
      <c r="AV50" s="129" t="s">
        <v>83</v>
      </c>
      <c r="AW50" s="128" t="s">
        <v>81</v>
      </c>
      <c r="AX50" s="55" t="s">
        <v>82</v>
      </c>
      <c r="AY50" s="129" t="s">
        <v>83</v>
      </c>
      <c r="AZ50" s="128" t="s">
        <v>81</v>
      </c>
      <c r="BA50" s="55" t="s">
        <v>82</v>
      </c>
      <c r="BB50" s="129" t="s">
        <v>83</v>
      </c>
      <c r="BC50" s="128" t="s">
        <v>81</v>
      </c>
      <c r="BD50" s="55" t="s">
        <v>82</v>
      </c>
      <c r="BE50" s="129" t="s">
        <v>83</v>
      </c>
      <c r="BF50" s="128" t="s">
        <v>81</v>
      </c>
      <c r="BG50" s="55" t="s">
        <v>82</v>
      </c>
      <c r="BH50" s="129" t="s">
        <v>83</v>
      </c>
      <c r="BI50" s="128" t="s">
        <v>81</v>
      </c>
      <c r="BJ50" s="55" t="s">
        <v>82</v>
      </c>
      <c r="BK50" s="129" t="s">
        <v>83</v>
      </c>
      <c r="BL50" s="128" t="s">
        <v>81</v>
      </c>
      <c r="BM50" s="55" t="s">
        <v>82</v>
      </c>
      <c r="BN50" s="129" t="s">
        <v>83</v>
      </c>
      <c r="BO50" s="105" t="s">
        <v>81</v>
      </c>
      <c r="BP50" s="55" t="s">
        <v>82</v>
      </c>
      <c r="BQ50" s="55" t="s">
        <v>83</v>
      </c>
      <c r="BR50" s="296" t="s">
        <v>62</v>
      </c>
      <c r="BS50" s="128" t="s">
        <v>81</v>
      </c>
      <c r="BT50" s="55" t="s">
        <v>82</v>
      </c>
      <c r="BU50" s="129" t="s">
        <v>83</v>
      </c>
      <c r="BV50" s="128" t="s">
        <v>81</v>
      </c>
      <c r="BW50" s="55" t="s">
        <v>82</v>
      </c>
      <c r="BX50" s="129" t="s">
        <v>83</v>
      </c>
      <c r="BY50" s="128" t="s">
        <v>81</v>
      </c>
      <c r="BZ50" s="55" t="s">
        <v>82</v>
      </c>
      <c r="CA50" s="129" t="s">
        <v>83</v>
      </c>
      <c r="CB50" s="128" t="s">
        <v>81</v>
      </c>
      <c r="CC50" s="55" t="s">
        <v>82</v>
      </c>
      <c r="CD50" s="129" t="s">
        <v>83</v>
      </c>
      <c r="CE50" s="128" t="s">
        <v>81</v>
      </c>
      <c r="CF50" s="55" t="s">
        <v>82</v>
      </c>
      <c r="CG50" s="129" t="s">
        <v>83</v>
      </c>
      <c r="CH50" s="128" t="s">
        <v>81</v>
      </c>
      <c r="CI50" s="55" t="s">
        <v>82</v>
      </c>
      <c r="CJ50" s="129" t="s">
        <v>83</v>
      </c>
      <c r="CK50" s="128" t="s">
        <v>81</v>
      </c>
      <c r="CL50" s="55" t="s">
        <v>82</v>
      </c>
      <c r="CM50" s="129" t="s">
        <v>83</v>
      </c>
      <c r="CN50" s="128" t="s">
        <v>81</v>
      </c>
      <c r="CO50" s="55" t="s">
        <v>82</v>
      </c>
      <c r="CP50" s="129" t="s">
        <v>83</v>
      </c>
      <c r="CQ50" s="128" t="s">
        <v>81</v>
      </c>
      <c r="CR50" s="55" t="s">
        <v>82</v>
      </c>
      <c r="CS50" s="129" t="s">
        <v>83</v>
      </c>
      <c r="CT50" s="128" t="s">
        <v>81</v>
      </c>
      <c r="CU50" s="55" t="s">
        <v>82</v>
      </c>
      <c r="CV50" s="129" t="s">
        <v>83</v>
      </c>
      <c r="CW50" s="128" t="s">
        <v>81</v>
      </c>
      <c r="CX50" s="55" t="s">
        <v>82</v>
      </c>
      <c r="CY50" s="129" t="s">
        <v>83</v>
      </c>
      <c r="CZ50" s="105" t="s">
        <v>81</v>
      </c>
      <c r="DA50" s="55" t="s">
        <v>82</v>
      </c>
      <c r="DB50" s="55" t="s">
        <v>83</v>
      </c>
      <c r="DC50" s="55" t="s">
        <v>81</v>
      </c>
      <c r="DD50" s="55" t="s">
        <v>82</v>
      </c>
      <c r="DE50" s="55" t="s">
        <v>83</v>
      </c>
      <c r="DF50" s="55" t="s">
        <v>81</v>
      </c>
      <c r="DG50" s="55" t="s">
        <v>82</v>
      </c>
      <c r="DH50" s="55" t="s">
        <v>83</v>
      </c>
      <c r="DI50" s="55" t="s">
        <v>81</v>
      </c>
      <c r="DJ50" s="55" t="s">
        <v>82</v>
      </c>
      <c r="DK50" s="55" t="s">
        <v>83</v>
      </c>
      <c r="DL50" s="55" t="s">
        <v>81</v>
      </c>
      <c r="DM50" s="55" t="s">
        <v>82</v>
      </c>
      <c r="DN50" s="55" t="s">
        <v>83</v>
      </c>
      <c r="DO50" s="55" t="s">
        <v>81</v>
      </c>
      <c r="DP50" s="55" t="s">
        <v>82</v>
      </c>
      <c r="DQ50" s="55" t="s">
        <v>83</v>
      </c>
      <c r="DR50" s="55" t="s">
        <v>81</v>
      </c>
      <c r="DS50" s="55" t="s">
        <v>82</v>
      </c>
      <c r="DT50" s="55" t="s">
        <v>83</v>
      </c>
      <c r="DU50" s="55" t="s">
        <v>81</v>
      </c>
      <c r="DV50" s="55" t="s">
        <v>82</v>
      </c>
      <c r="DW50" s="55" t="s">
        <v>83</v>
      </c>
      <c r="DX50" s="55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9"/>
      <c r="D51" s="130">
        <v>3.4200000000000001E-2</v>
      </c>
      <c r="E51" s="48">
        <v>5.04E-2</v>
      </c>
      <c r="F51" s="86">
        <v>8.1900000000000001E-2</v>
      </c>
      <c r="G51" s="131">
        <v>0.1772</v>
      </c>
      <c r="H51" s="48">
        <v>0.16880000000000001</v>
      </c>
      <c r="I51" s="86">
        <v>0.13439999999999999</v>
      </c>
      <c r="J51" s="131">
        <v>0.1139</v>
      </c>
      <c r="K51" s="41">
        <v>0.11070000000000001</v>
      </c>
      <c r="L51" s="91">
        <v>0.12280000000000001</v>
      </c>
      <c r="M51" s="130">
        <v>0.11899999999999999</v>
      </c>
      <c r="N51" s="41">
        <v>0.1134</v>
      </c>
      <c r="O51" s="91">
        <v>0.1389</v>
      </c>
      <c r="P51" s="130">
        <v>0.16070000000000001</v>
      </c>
      <c r="Q51" s="41">
        <v>0.15210000000000001</v>
      </c>
      <c r="R51" s="91">
        <v>0.16520000000000001</v>
      </c>
      <c r="S51" s="130">
        <v>0.17780000000000001</v>
      </c>
      <c r="T51" s="41">
        <v>0.16950000000000001</v>
      </c>
      <c r="U51" s="91">
        <v>0.1542</v>
      </c>
      <c r="V51" s="130">
        <v>0.1356</v>
      </c>
      <c r="W51" s="41">
        <v>0.15229999999999999</v>
      </c>
      <c r="X51" s="91">
        <v>0.15790000000000001</v>
      </c>
      <c r="Y51" s="130">
        <v>0.1585</v>
      </c>
      <c r="Z51" s="41">
        <v>0.14910000000000001</v>
      </c>
      <c r="AA51" s="91">
        <v>0.12509999999999999</v>
      </c>
      <c r="AB51" s="130">
        <v>0.1192</v>
      </c>
      <c r="AC51" s="41">
        <v>0.1173</v>
      </c>
      <c r="AD51" s="91">
        <v>0.11559999999999999</v>
      </c>
      <c r="AE51" s="130">
        <v>0.11990000000000001</v>
      </c>
      <c r="AF51" s="41">
        <v>0.1371</v>
      </c>
      <c r="AG51" s="91">
        <v>0.1411</v>
      </c>
      <c r="AH51" s="130">
        <v>0.1484</v>
      </c>
      <c r="AI51" s="41">
        <v>0.15310000000000001</v>
      </c>
      <c r="AJ51" s="91">
        <v>0.16170000000000001</v>
      </c>
      <c r="AK51" s="130">
        <v>0.15029999999999999</v>
      </c>
      <c r="AL51" s="41">
        <v>0.14249999999999999</v>
      </c>
      <c r="AM51" s="91">
        <v>0.14530000000000001</v>
      </c>
      <c r="AN51" s="130">
        <v>0.15310000000000001</v>
      </c>
      <c r="AO51" s="41">
        <v>0.15049999999999999</v>
      </c>
      <c r="AP51" s="91">
        <v>0.17399999999999999</v>
      </c>
      <c r="AQ51" s="130">
        <v>0.16600000000000001</v>
      </c>
      <c r="AR51" s="41">
        <v>0.16139999999999999</v>
      </c>
      <c r="AS51" s="91">
        <v>0.15790000000000001</v>
      </c>
      <c r="AT51" s="130">
        <v>0.1419</v>
      </c>
      <c r="AU51" s="41">
        <v>0.14549999999999999</v>
      </c>
      <c r="AV51" s="91">
        <v>0.12379999999999999</v>
      </c>
      <c r="AW51" s="130">
        <v>0.13289999999999999</v>
      </c>
      <c r="AX51" s="22">
        <v>0.1588</v>
      </c>
      <c r="AY51" s="88">
        <v>0.17319999999999999</v>
      </c>
      <c r="AZ51" s="135">
        <v>0.1749</v>
      </c>
      <c r="BA51" s="22">
        <v>0.1638</v>
      </c>
      <c r="BB51" s="88">
        <v>0.1893</v>
      </c>
      <c r="BC51" s="135">
        <v>0.20760000000000001</v>
      </c>
      <c r="BD51" s="22">
        <v>0.20219999999999999</v>
      </c>
      <c r="BE51" s="88">
        <v>0.2145</v>
      </c>
      <c r="BF51" s="135">
        <v>0.19650000000000001</v>
      </c>
      <c r="BG51" s="22">
        <v>0.18770000000000001</v>
      </c>
      <c r="BH51" s="88">
        <v>0.19639999999999999</v>
      </c>
      <c r="BI51" s="135">
        <v>0.1822</v>
      </c>
      <c r="BJ51" s="22">
        <v>0.20480000000000001</v>
      </c>
      <c r="BK51" s="88">
        <v>0.15490000000000001</v>
      </c>
      <c r="BL51" s="135">
        <v>0.1547</v>
      </c>
      <c r="BM51" s="22">
        <v>0.16719999999999999</v>
      </c>
      <c r="BN51" s="91">
        <v>0.15440000000000001</v>
      </c>
      <c r="BO51" s="107">
        <v>0.15190000000000001</v>
      </c>
      <c r="BP51" s="31">
        <v>0.14949999999999999</v>
      </c>
      <c r="BQ51" s="41">
        <v>0.16020000000000001</v>
      </c>
      <c r="BS51" s="130">
        <v>0.15229999999999999</v>
      </c>
      <c r="BT51" s="41">
        <v>0.1545</v>
      </c>
      <c r="BU51" s="91">
        <v>0.191</v>
      </c>
      <c r="BV51" s="130">
        <v>0.1956</v>
      </c>
      <c r="BW51" s="41">
        <v>0.1988</v>
      </c>
      <c r="BX51" s="91">
        <v>0.1981</v>
      </c>
      <c r="BY51" s="130">
        <v>0.18909999999999999</v>
      </c>
      <c r="BZ51" s="41">
        <v>0.19769999999999999</v>
      </c>
      <c r="CA51" s="91">
        <v>0.19719999999999999</v>
      </c>
      <c r="CB51" s="130">
        <v>0.18340000000000001</v>
      </c>
      <c r="CC51" s="41">
        <v>0.18110000000000001</v>
      </c>
      <c r="CD51" s="91">
        <v>0.19259999999999999</v>
      </c>
      <c r="CE51" s="130">
        <v>0.18049999999999999</v>
      </c>
      <c r="CF51" s="41">
        <v>0.17319999999999999</v>
      </c>
      <c r="CG51" s="88">
        <v>0.15160000000000001</v>
      </c>
      <c r="CH51" s="135">
        <v>0.14749999999999999</v>
      </c>
      <c r="CI51" s="22">
        <v>0.16370000000000001</v>
      </c>
      <c r="CJ51" s="91">
        <v>0.16869999999999999</v>
      </c>
      <c r="CK51" s="130">
        <v>0.1638</v>
      </c>
      <c r="CL51" s="41">
        <v>0.18240000000000001</v>
      </c>
      <c r="CM51" s="91">
        <v>0.17949999999999999</v>
      </c>
      <c r="CN51" s="130">
        <v>0.18790000000000001</v>
      </c>
      <c r="CO51" s="41">
        <v>0.19950000000000001</v>
      </c>
      <c r="CP51" s="91">
        <v>0.2041</v>
      </c>
      <c r="CQ51" s="130">
        <v>0.19650000000000001</v>
      </c>
      <c r="CR51" s="41">
        <v>0.18659999999999999</v>
      </c>
      <c r="CS51" s="91">
        <v>0.2014</v>
      </c>
      <c r="CT51" s="130">
        <v>0.19420000000000001</v>
      </c>
      <c r="CU51" s="41">
        <v>0.1888</v>
      </c>
      <c r="CV51" s="91">
        <v>0.16389999999999999</v>
      </c>
      <c r="CW51" s="130">
        <v>0.16139999999999999</v>
      </c>
      <c r="CX51" s="41">
        <v>0.1678</v>
      </c>
      <c r="CY51" s="91">
        <v>0.17280000000000001</v>
      </c>
      <c r="CZ51" s="107">
        <v>0.1734</v>
      </c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9"/>
      <c r="D52" s="131">
        <v>8.3999999999999995E-3</v>
      </c>
      <c r="E52" s="41">
        <v>2.46E-2</v>
      </c>
      <c r="F52" s="91">
        <v>6.83E-2</v>
      </c>
      <c r="G52" s="130">
        <v>4.8000000000000001E-2</v>
      </c>
      <c r="H52" s="41">
        <v>6.0199999999999997E-2</v>
      </c>
      <c r="I52" s="91">
        <v>8.9800000000000005E-2</v>
      </c>
      <c r="J52" s="130">
        <v>0.1037</v>
      </c>
      <c r="K52" s="48">
        <v>9.6000000000000002E-2</v>
      </c>
      <c r="L52" s="92">
        <v>5.9700000000000003E-2</v>
      </c>
      <c r="M52" s="136">
        <v>6.5100000000000005E-2</v>
      </c>
      <c r="N52" s="31">
        <v>5.9700000000000003E-2</v>
      </c>
      <c r="O52" s="92">
        <v>6.6400000000000001E-2</v>
      </c>
      <c r="P52" s="136">
        <v>4.65E-2</v>
      </c>
      <c r="Q52" s="31">
        <v>6.2399999999999997E-2</v>
      </c>
      <c r="R52" s="92">
        <v>7.2599999999999998E-2</v>
      </c>
      <c r="S52" s="136">
        <v>7.5999999999999998E-2</v>
      </c>
      <c r="T52" s="31">
        <v>8.5099999999999995E-2</v>
      </c>
      <c r="U52" s="92">
        <v>6.1800000000000001E-2</v>
      </c>
      <c r="V52" s="136">
        <v>7.1199999999999999E-2</v>
      </c>
      <c r="W52" s="31">
        <v>8.5300000000000001E-2</v>
      </c>
      <c r="X52" s="92">
        <v>0.1007</v>
      </c>
      <c r="Y52" s="136">
        <v>0.11310000000000001</v>
      </c>
      <c r="Z52" s="31">
        <v>0.1195</v>
      </c>
      <c r="AA52" s="92">
        <v>0.1192</v>
      </c>
      <c r="AB52" s="136">
        <v>9.6199999999999994E-2</v>
      </c>
      <c r="AC52" s="31">
        <v>9.9000000000000005E-2</v>
      </c>
      <c r="AD52" s="92">
        <v>9.7699999999999995E-2</v>
      </c>
      <c r="AE52" s="136">
        <v>0.11609999999999999</v>
      </c>
      <c r="AF52" s="31">
        <v>0.10299999999999999</v>
      </c>
      <c r="AG52" s="92">
        <v>0.11650000000000001</v>
      </c>
      <c r="AH52" s="136">
        <v>0.123</v>
      </c>
      <c r="AI52" s="31">
        <v>0.1045</v>
      </c>
      <c r="AJ52" s="92">
        <v>9.9099999999999994E-2</v>
      </c>
      <c r="AK52" s="136">
        <v>9.6600000000000005E-2</v>
      </c>
      <c r="AL52" s="31">
        <v>0.1057</v>
      </c>
      <c r="AM52" s="92">
        <v>0.12559999999999999</v>
      </c>
      <c r="AN52" s="136">
        <v>0.12659999999999999</v>
      </c>
      <c r="AO52" s="31">
        <v>0.13619999999999999</v>
      </c>
      <c r="AP52" s="92">
        <v>0.11849999999999999</v>
      </c>
      <c r="AQ52" s="136">
        <v>0.12470000000000001</v>
      </c>
      <c r="AR52" s="31">
        <v>0.1135</v>
      </c>
      <c r="AS52" s="92">
        <v>0.1195</v>
      </c>
      <c r="AT52" s="136">
        <v>9.6500000000000002E-2</v>
      </c>
      <c r="AU52" s="31">
        <v>9.5200000000000007E-2</v>
      </c>
      <c r="AV52" s="88">
        <v>0.12130000000000001</v>
      </c>
      <c r="AW52" s="135">
        <v>0.1188</v>
      </c>
      <c r="AX52" s="41">
        <v>0.1303</v>
      </c>
      <c r="AY52" s="91">
        <v>0.1081</v>
      </c>
      <c r="AZ52" s="130">
        <v>0.1089</v>
      </c>
      <c r="BA52" s="41">
        <v>0.1154</v>
      </c>
      <c r="BB52" s="91">
        <v>0.1217</v>
      </c>
      <c r="BC52" s="130">
        <v>0.1331</v>
      </c>
      <c r="BD52" s="41">
        <v>0.12239999999999999</v>
      </c>
      <c r="BE52" s="91">
        <v>0.1424</v>
      </c>
      <c r="BF52" s="130">
        <v>0.13700000000000001</v>
      </c>
      <c r="BG52" s="41">
        <v>0.13569999999999999</v>
      </c>
      <c r="BH52" s="91">
        <v>0.12189999999999999</v>
      </c>
      <c r="BI52" s="130">
        <v>0.1178</v>
      </c>
      <c r="BJ52" s="41">
        <v>0.124</v>
      </c>
      <c r="BK52" s="91">
        <v>0.1278</v>
      </c>
      <c r="BL52" s="130">
        <v>0.12720000000000001</v>
      </c>
      <c r="BM52" s="41">
        <v>0.14430000000000001</v>
      </c>
      <c r="BN52" s="88">
        <v>0.14069999999999999</v>
      </c>
      <c r="BO52" s="113">
        <v>0.14360000000000001</v>
      </c>
      <c r="BP52" s="41">
        <v>0.14380000000000001</v>
      </c>
      <c r="BQ52" s="31">
        <v>0.15640000000000001</v>
      </c>
      <c r="BS52" s="135">
        <v>0.13969999999999999</v>
      </c>
      <c r="BT52" s="31">
        <v>0.14280000000000001</v>
      </c>
      <c r="BU52" s="92">
        <v>0.1386</v>
      </c>
      <c r="BV52" s="135">
        <v>0.13769999999999999</v>
      </c>
      <c r="BW52" s="22">
        <v>0.13339999999999999</v>
      </c>
      <c r="BX52" s="92">
        <v>0.13170000000000001</v>
      </c>
      <c r="BY52" s="136">
        <v>0.16320000000000001</v>
      </c>
      <c r="BZ52" s="31">
        <v>0.16</v>
      </c>
      <c r="CA52" s="92">
        <v>0.15190000000000001</v>
      </c>
      <c r="CB52" s="135">
        <v>0.1027</v>
      </c>
      <c r="CC52" s="22">
        <v>0.1119</v>
      </c>
      <c r="CD52" s="88">
        <v>0.12820000000000001</v>
      </c>
      <c r="CE52" s="135">
        <v>0.1343</v>
      </c>
      <c r="CF52" s="22">
        <v>0.1149</v>
      </c>
      <c r="CG52" s="91">
        <v>0.14680000000000001</v>
      </c>
      <c r="CH52" s="130">
        <v>0.1424</v>
      </c>
      <c r="CI52" s="41">
        <v>0.14630000000000001</v>
      </c>
      <c r="CJ52" s="88">
        <v>0.14269999999999999</v>
      </c>
      <c r="CK52" s="135">
        <v>0.1318</v>
      </c>
      <c r="CL52" s="22">
        <v>0.1331</v>
      </c>
      <c r="CM52" s="88">
        <v>0.1207</v>
      </c>
      <c r="CN52" s="135">
        <v>0.1226</v>
      </c>
      <c r="CO52" s="22">
        <v>0.1197</v>
      </c>
      <c r="CP52" s="88">
        <v>0.13089999999999999</v>
      </c>
      <c r="CQ52" s="135">
        <v>0.12609999999999999</v>
      </c>
      <c r="CR52" s="22">
        <v>0.1323</v>
      </c>
      <c r="CS52" s="88">
        <v>0.1139</v>
      </c>
      <c r="CT52" s="138">
        <v>0.1231</v>
      </c>
      <c r="CU52" s="35">
        <v>0.128</v>
      </c>
      <c r="CV52" s="90">
        <v>0.1244</v>
      </c>
      <c r="CW52" s="138">
        <v>0.11409999999999999</v>
      </c>
      <c r="CX52" s="35">
        <v>0.1429</v>
      </c>
      <c r="CY52" s="90">
        <v>0.1353</v>
      </c>
      <c r="CZ52" s="112">
        <v>0.13120000000000001</v>
      </c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9"/>
      <c r="D53" s="132">
        <v>4.4000000000000003E-3</v>
      </c>
      <c r="E53" s="7">
        <v>2.3400000000000001E-2</v>
      </c>
      <c r="F53" s="89">
        <v>3.9199999999999999E-2</v>
      </c>
      <c r="G53" s="134">
        <v>3.2199999999999999E-2</v>
      </c>
      <c r="H53" s="7">
        <v>3.6499999999999998E-2</v>
      </c>
      <c r="I53" s="89">
        <v>1.9E-3</v>
      </c>
      <c r="J53" s="134">
        <v>-2.8999999999999998E-3</v>
      </c>
      <c r="K53" s="31">
        <v>-4.4999999999999997E-3</v>
      </c>
      <c r="L53" s="86">
        <v>3.8100000000000002E-2</v>
      </c>
      <c r="M53" s="131">
        <v>3.5799999999999998E-2</v>
      </c>
      <c r="N53" s="48">
        <v>2.81E-2</v>
      </c>
      <c r="O53" s="90">
        <v>-1.2500000000000001E-2</v>
      </c>
      <c r="P53" s="138">
        <v>-2.07E-2</v>
      </c>
      <c r="Q53" s="48">
        <v>-6.6E-3</v>
      </c>
      <c r="R53" s="86">
        <v>-7.7000000000000002E-3</v>
      </c>
      <c r="S53" s="138">
        <v>-6.7000000000000002E-3</v>
      </c>
      <c r="T53" s="35">
        <v>1.3299999999999999E-2</v>
      </c>
      <c r="U53" s="90">
        <v>8.9999999999999998E-4</v>
      </c>
      <c r="V53" s="131">
        <v>0.01</v>
      </c>
      <c r="W53" s="35">
        <v>6.4000000000000003E-3</v>
      </c>
      <c r="X53" s="90">
        <v>1.3299999999999999E-2</v>
      </c>
      <c r="Y53" s="138">
        <v>4.7699999999999999E-2</v>
      </c>
      <c r="Z53" s="35">
        <v>5.6899999999999999E-2</v>
      </c>
      <c r="AA53" s="90">
        <v>6.5100000000000005E-2</v>
      </c>
      <c r="AB53" s="138">
        <v>3.1600000000000003E-2</v>
      </c>
      <c r="AC53" s="35">
        <v>4.6199999999999998E-2</v>
      </c>
      <c r="AD53" s="90">
        <v>4.5999999999999999E-2</v>
      </c>
      <c r="AE53" s="138">
        <v>7.1400000000000005E-2</v>
      </c>
      <c r="AF53" s="35">
        <v>5.0200000000000002E-2</v>
      </c>
      <c r="AG53" s="90">
        <v>5.2699999999999997E-2</v>
      </c>
      <c r="AH53" s="138">
        <v>5.8400000000000001E-2</v>
      </c>
      <c r="AI53" s="22">
        <v>3.6299999999999999E-2</v>
      </c>
      <c r="AJ53" s="88">
        <v>4.3999999999999997E-2</v>
      </c>
      <c r="AK53" s="135">
        <v>4.1200000000000001E-2</v>
      </c>
      <c r="AL53" s="22">
        <v>6.1199999999999997E-2</v>
      </c>
      <c r="AM53" s="88">
        <v>0.1077</v>
      </c>
      <c r="AN53" s="135">
        <v>9.5600000000000004E-2</v>
      </c>
      <c r="AO53" s="22">
        <v>8.2199999999999995E-2</v>
      </c>
      <c r="AP53" s="88">
        <v>6.2399999999999997E-2</v>
      </c>
      <c r="AQ53" s="135">
        <v>5.6599999999999998E-2</v>
      </c>
      <c r="AR53" s="22">
        <v>7.0400000000000004E-2</v>
      </c>
      <c r="AS53" s="88">
        <v>7.8E-2</v>
      </c>
      <c r="AT53" s="135">
        <v>7.3700000000000002E-2</v>
      </c>
      <c r="AU53" s="22">
        <v>9.0399999999999994E-2</v>
      </c>
      <c r="AV53" s="92">
        <v>7.7600000000000002E-2</v>
      </c>
      <c r="AW53" s="136">
        <v>8.4699999999999998E-2</v>
      </c>
      <c r="AX53" s="31">
        <v>7.7899999999999997E-2</v>
      </c>
      <c r="AY53" s="92">
        <v>7.85E-2</v>
      </c>
      <c r="AZ53" s="136">
        <v>4.4400000000000002E-2</v>
      </c>
      <c r="BA53" s="31">
        <v>5.0900000000000001E-2</v>
      </c>
      <c r="BB53" s="92">
        <v>4.3700000000000003E-2</v>
      </c>
      <c r="BC53" s="136">
        <v>4.2000000000000003E-2</v>
      </c>
      <c r="BD53" s="31">
        <v>5.6000000000000001E-2</v>
      </c>
      <c r="BE53" s="92">
        <v>8.4900000000000003E-2</v>
      </c>
      <c r="BF53" s="136">
        <v>8.8200000000000001E-2</v>
      </c>
      <c r="BG53" s="31">
        <v>7.9299999999999995E-2</v>
      </c>
      <c r="BH53" s="92">
        <v>7.3099999999999998E-2</v>
      </c>
      <c r="BI53" s="138">
        <v>6.5500000000000003E-2</v>
      </c>
      <c r="BJ53" s="31">
        <v>6.9599999999999995E-2</v>
      </c>
      <c r="BK53" s="92">
        <v>6.9599999999999995E-2</v>
      </c>
      <c r="BL53" s="136">
        <v>0.1062</v>
      </c>
      <c r="BM53" s="31">
        <v>0.1061</v>
      </c>
      <c r="BN53" s="92">
        <v>0.13220000000000001</v>
      </c>
      <c r="BO53" s="111">
        <v>0.1416</v>
      </c>
      <c r="BP53" s="22">
        <v>0.13320000000000001</v>
      </c>
      <c r="BQ53" s="22">
        <v>0.1323</v>
      </c>
      <c r="BS53" s="136">
        <v>0.1331</v>
      </c>
      <c r="BT53" s="35">
        <v>0.1147</v>
      </c>
      <c r="BU53" s="88">
        <v>0.12989999999999999</v>
      </c>
      <c r="BV53" s="136">
        <v>0.13370000000000001</v>
      </c>
      <c r="BW53" s="31">
        <v>0.1244</v>
      </c>
      <c r="BX53" s="88">
        <v>0.1225</v>
      </c>
      <c r="BY53" s="135">
        <v>0.1245</v>
      </c>
      <c r="BZ53" s="35">
        <v>0.1177</v>
      </c>
      <c r="CA53" s="90">
        <v>0.1217</v>
      </c>
      <c r="CB53" s="138">
        <v>0.10150000000000001</v>
      </c>
      <c r="CC53" s="35">
        <v>0.1</v>
      </c>
      <c r="CD53" s="92">
        <v>6.2E-2</v>
      </c>
      <c r="CE53" s="136">
        <v>6.13E-2</v>
      </c>
      <c r="CF53" s="31">
        <v>7.3499999999999996E-2</v>
      </c>
      <c r="CG53" s="92">
        <v>7.0400000000000004E-2</v>
      </c>
      <c r="CH53" s="136">
        <v>5.3999999999999999E-2</v>
      </c>
      <c r="CI53" s="31">
        <v>4.9700000000000001E-2</v>
      </c>
      <c r="CJ53" s="92">
        <v>5.3999999999999999E-2</v>
      </c>
      <c r="CK53" s="136">
        <v>6.4699999999999994E-2</v>
      </c>
      <c r="CL53" s="31">
        <v>5.3499999999999999E-2</v>
      </c>
      <c r="CM53" s="92">
        <v>5.3999999999999999E-2</v>
      </c>
      <c r="CN53" s="136">
        <v>7.3999999999999996E-2</v>
      </c>
      <c r="CO53" s="31">
        <v>8.0600000000000005E-2</v>
      </c>
      <c r="CP53" s="92">
        <v>7.7499999999999999E-2</v>
      </c>
      <c r="CQ53" s="138">
        <v>0.1081</v>
      </c>
      <c r="CR53" s="35">
        <v>9.0899999999999995E-2</v>
      </c>
      <c r="CS53" s="90">
        <v>9.0200000000000002E-2</v>
      </c>
      <c r="CT53" s="135">
        <v>0.1101</v>
      </c>
      <c r="CU53" s="31">
        <v>9.6500000000000002E-2</v>
      </c>
      <c r="CV53" s="92">
        <v>8.5800000000000001E-2</v>
      </c>
      <c r="CW53" s="135">
        <v>7.9399999999999998E-2</v>
      </c>
      <c r="CX53" s="31">
        <v>9.2700000000000005E-2</v>
      </c>
      <c r="CY53" s="92">
        <v>0.10639999999999999</v>
      </c>
      <c r="CZ53" s="113">
        <v>0.1159</v>
      </c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9"/>
      <c r="D54" s="133">
        <v>-5.1999999999999998E-3</v>
      </c>
      <c r="E54" s="93">
        <v>-1.01E-2</v>
      </c>
      <c r="F54" s="92">
        <v>-2.5999999999999999E-2</v>
      </c>
      <c r="G54" s="133">
        <v>-8.5000000000000006E-3</v>
      </c>
      <c r="H54" s="93">
        <v>-2.93E-2</v>
      </c>
      <c r="I54" s="90">
        <v>-2.8500000000000001E-2</v>
      </c>
      <c r="J54" s="136">
        <v>-2.24E-2</v>
      </c>
      <c r="K54" s="7">
        <v>-8.9999999999999993E-3</v>
      </c>
      <c r="L54" s="90">
        <v>-6.0000000000000001E-3</v>
      </c>
      <c r="M54" s="138">
        <v>-3.5999999999999999E-3</v>
      </c>
      <c r="N54" s="35">
        <v>1.9E-3</v>
      </c>
      <c r="O54" s="86">
        <v>-1.46E-2</v>
      </c>
      <c r="P54" s="131">
        <v>-2.4400000000000002E-2</v>
      </c>
      <c r="Q54" s="35">
        <v>-2.7099999999999999E-2</v>
      </c>
      <c r="R54" s="90">
        <v>-3.3599999999999998E-2</v>
      </c>
      <c r="S54" s="131">
        <v>-3.6200000000000003E-2</v>
      </c>
      <c r="T54" s="48">
        <v>-3.9100000000000003E-2</v>
      </c>
      <c r="U54" s="86">
        <v>-1.0200000000000001E-2</v>
      </c>
      <c r="V54" s="138">
        <v>-7.4999999999999997E-3</v>
      </c>
      <c r="W54" s="48">
        <v>-1.8E-3</v>
      </c>
      <c r="X54" s="86">
        <v>-1.2500000000000001E-2</v>
      </c>
      <c r="Y54" s="131">
        <v>-2.5999999999999999E-2</v>
      </c>
      <c r="Z54" s="16">
        <v>-3.39E-2</v>
      </c>
      <c r="AA54" s="88">
        <v>-1.6500000000000001E-2</v>
      </c>
      <c r="AB54" s="131">
        <v>-8.9999999999999998E-4</v>
      </c>
      <c r="AC54" s="22">
        <v>-5.0000000000000001E-3</v>
      </c>
      <c r="AD54" s="88">
        <v>6.9999999999999999E-4</v>
      </c>
      <c r="AE54" s="135">
        <v>1.14E-2</v>
      </c>
      <c r="AF54" s="22">
        <v>2.9999999999999997E-4</v>
      </c>
      <c r="AG54" s="88">
        <v>1.5900000000000001E-2</v>
      </c>
      <c r="AH54" s="135">
        <v>2.1700000000000001E-2</v>
      </c>
      <c r="AI54" s="35">
        <v>1.6E-2</v>
      </c>
      <c r="AJ54" s="90">
        <v>2.3400000000000001E-2</v>
      </c>
      <c r="AK54" s="138">
        <v>-1.3299999999999999E-2</v>
      </c>
      <c r="AL54" s="35">
        <v>-1.3100000000000001E-2</v>
      </c>
      <c r="AM54" s="90">
        <v>3.0999999999999999E-3</v>
      </c>
      <c r="AN54" s="138">
        <v>1.0500000000000001E-2</v>
      </c>
      <c r="AO54" s="35">
        <v>1.37E-2</v>
      </c>
      <c r="AP54" s="90">
        <v>2.9999999999999997E-4</v>
      </c>
      <c r="AQ54" s="138">
        <v>-8.8000000000000005E-3</v>
      </c>
      <c r="AR54" s="35">
        <v>-1.3100000000000001E-2</v>
      </c>
      <c r="AS54" s="90">
        <v>-8.3999999999999995E-3</v>
      </c>
      <c r="AT54" s="138">
        <v>-1.1299999999999999E-2</v>
      </c>
      <c r="AU54" s="35">
        <v>-1.4800000000000001E-2</v>
      </c>
      <c r="AV54" s="90">
        <v>2.3E-3</v>
      </c>
      <c r="AW54" s="138">
        <v>3.9899999999999998E-2</v>
      </c>
      <c r="AX54" s="35">
        <v>3.4099999999999998E-2</v>
      </c>
      <c r="AY54" s="90">
        <v>2.8199999999999999E-2</v>
      </c>
      <c r="AZ54" s="138">
        <v>2.7900000000000001E-2</v>
      </c>
      <c r="BA54" s="35">
        <v>2.7699999999999999E-2</v>
      </c>
      <c r="BB54" s="90">
        <v>1.7600000000000001E-2</v>
      </c>
      <c r="BC54" s="138">
        <v>2.1700000000000001E-2</v>
      </c>
      <c r="BD54" s="35">
        <v>2.7300000000000001E-2</v>
      </c>
      <c r="BE54" s="90">
        <v>5.0299999999999997E-2</v>
      </c>
      <c r="BF54" s="138">
        <v>6.1800000000000001E-2</v>
      </c>
      <c r="BG54" s="35">
        <v>5.2200000000000003E-2</v>
      </c>
      <c r="BH54" s="90">
        <v>4.3400000000000001E-2</v>
      </c>
      <c r="BI54" s="136">
        <v>6.5000000000000002E-2</v>
      </c>
      <c r="BJ54" s="35">
        <v>6.0600000000000001E-2</v>
      </c>
      <c r="BK54" s="90">
        <v>5.4800000000000001E-2</v>
      </c>
      <c r="BL54" s="138">
        <v>6.2E-2</v>
      </c>
      <c r="BM54" s="35">
        <v>4.7100000000000003E-2</v>
      </c>
      <c r="BN54" s="90">
        <v>8.77E-2</v>
      </c>
      <c r="BO54" s="112">
        <v>9.3700000000000006E-2</v>
      </c>
      <c r="BP54" s="35">
        <v>9.9199999999999997E-2</v>
      </c>
      <c r="BQ54" s="35">
        <v>0.10680000000000001</v>
      </c>
      <c r="BS54" s="138">
        <v>0.1081</v>
      </c>
      <c r="BT54" s="22">
        <v>0.1051</v>
      </c>
      <c r="BU54" s="90">
        <v>9.4500000000000001E-2</v>
      </c>
      <c r="BV54" s="138">
        <v>0.10249999999999999</v>
      </c>
      <c r="BW54" s="35">
        <v>9.2899999999999996E-2</v>
      </c>
      <c r="BX54" s="90">
        <v>0.1003</v>
      </c>
      <c r="BY54" s="138">
        <v>0.1077</v>
      </c>
      <c r="BZ54" s="22">
        <v>0.11</v>
      </c>
      <c r="CA54" s="88">
        <v>8.2799999999999999E-2</v>
      </c>
      <c r="CB54" s="136">
        <v>6.9699999999999998E-2</v>
      </c>
      <c r="CC54" s="31">
        <v>6.7599999999999993E-2</v>
      </c>
      <c r="CD54" s="90">
        <v>2.75E-2</v>
      </c>
      <c r="CE54" s="138">
        <v>5.1000000000000004E-3</v>
      </c>
      <c r="CF54" s="35">
        <v>1.52E-2</v>
      </c>
      <c r="CG54" s="90">
        <v>7.7000000000000002E-3</v>
      </c>
      <c r="CH54" s="138">
        <v>0.02</v>
      </c>
      <c r="CI54" s="35">
        <v>1.6999999999999999E-3</v>
      </c>
      <c r="CJ54" s="90">
        <v>4.5999999999999999E-3</v>
      </c>
      <c r="CK54" s="138">
        <v>2.5100000000000001E-2</v>
      </c>
      <c r="CL54" s="35">
        <v>1.4999999999999999E-2</v>
      </c>
      <c r="CM54" s="90">
        <v>1.8499999999999999E-2</v>
      </c>
      <c r="CN54" s="138">
        <v>1.52E-2</v>
      </c>
      <c r="CO54" s="35">
        <v>1.55E-2</v>
      </c>
      <c r="CP54" s="90">
        <v>9.2999999999999992E-3</v>
      </c>
      <c r="CQ54" s="136">
        <v>8.8499999999999995E-2</v>
      </c>
      <c r="CR54" s="31">
        <v>8.4199999999999997E-2</v>
      </c>
      <c r="CS54" s="92">
        <v>8.1100000000000005E-2</v>
      </c>
      <c r="CT54" s="136">
        <v>0.1067</v>
      </c>
      <c r="CU54" s="22">
        <v>8.5999999999999993E-2</v>
      </c>
      <c r="CV54" s="88">
        <v>7.2999999999999995E-2</v>
      </c>
      <c r="CW54" s="136">
        <v>7.1900000000000006E-2</v>
      </c>
      <c r="CX54" s="22">
        <v>8.48E-2</v>
      </c>
      <c r="CY54" s="88">
        <v>0.10879999999999999</v>
      </c>
      <c r="CZ54" s="111">
        <v>0.11269999999999999</v>
      </c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9"/>
      <c r="D55" s="134">
        <v>-6.7999999999999996E-3</v>
      </c>
      <c r="E55" s="35">
        <v>-1.3599999999999999E-2</v>
      </c>
      <c r="F55" s="87">
        <v>-3.1199999999999999E-2</v>
      </c>
      <c r="G55" s="132">
        <v>-3.1899999999999998E-2</v>
      </c>
      <c r="H55" s="16">
        <v>-4.0300000000000002E-2</v>
      </c>
      <c r="I55" s="92">
        <v>-3.9199999999999999E-2</v>
      </c>
      <c r="J55" s="138">
        <v>-3.56E-2</v>
      </c>
      <c r="K55" s="35">
        <v>-3.9600000000000003E-2</v>
      </c>
      <c r="L55" s="89">
        <v>-2.98E-2</v>
      </c>
      <c r="M55" s="135">
        <v>-3.56E-2</v>
      </c>
      <c r="N55" s="22">
        <v>-4.0500000000000001E-2</v>
      </c>
      <c r="O55" s="88">
        <v>-3.4700000000000002E-2</v>
      </c>
      <c r="P55" s="135">
        <v>-2.6200000000000001E-2</v>
      </c>
      <c r="Q55" s="22">
        <v>-4.3200000000000002E-2</v>
      </c>
      <c r="R55" s="89">
        <v>-4.3799999999999999E-2</v>
      </c>
      <c r="S55" s="132">
        <v>-3.9100000000000003E-2</v>
      </c>
      <c r="T55" s="16">
        <v>-5.3900000000000003E-2</v>
      </c>
      <c r="U55" s="137">
        <v>-2.1399999999999999E-2</v>
      </c>
      <c r="V55" s="132">
        <v>-1.6199999999999999E-2</v>
      </c>
      <c r="W55" s="16">
        <v>-1.9599999999999999E-2</v>
      </c>
      <c r="X55" s="137">
        <v>-2.93E-2</v>
      </c>
      <c r="Y55" s="132">
        <v>-2.7300000000000001E-2</v>
      </c>
      <c r="Z55" s="48">
        <v>-3.5099999999999999E-2</v>
      </c>
      <c r="AA55" s="86">
        <v>-3.5499999999999997E-2</v>
      </c>
      <c r="AB55" s="135">
        <v>-1.54E-2</v>
      </c>
      <c r="AC55" s="48">
        <v>-1.03E-2</v>
      </c>
      <c r="AD55" s="86">
        <v>-1.6500000000000001E-2</v>
      </c>
      <c r="AE55" s="131">
        <v>-5.8500000000000003E-2</v>
      </c>
      <c r="AF55" s="48">
        <v>-2.1700000000000001E-2</v>
      </c>
      <c r="AG55" s="86">
        <v>-3.9800000000000002E-2</v>
      </c>
      <c r="AH55" s="131">
        <v>-4.02E-2</v>
      </c>
      <c r="AI55" s="48">
        <v>-3.8199999999999998E-2</v>
      </c>
      <c r="AJ55" s="89">
        <v>-4.9099999999999998E-2</v>
      </c>
      <c r="AK55" s="131">
        <v>-2.3800000000000002E-2</v>
      </c>
      <c r="AL55" s="48">
        <v>-3.0200000000000001E-2</v>
      </c>
      <c r="AM55" s="89">
        <v>-5.1900000000000002E-2</v>
      </c>
      <c r="AN55" s="134">
        <v>-5.2400000000000002E-2</v>
      </c>
      <c r="AO55" s="7">
        <v>-5.1900000000000002E-2</v>
      </c>
      <c r="AP55" s="89">
        <v>-2.93E-2</v>
      </c>
      <c r="AQ55" s="134">
        <v>-3.3700000000000001E-2</v>
      </c>
      <c r="AR55" s="7">
        <v>-2.06E-2</v>
      </c>
      <c r="AS55" s="89">
        <v>-2.6200000000000001E-2</v>
      </c>
      <c r="AT55" s="134">
        <v>-1.6199999999999999E-2</v>
      </c>
      <c r="AU55" s="7">
        <v>-2.1700000000000001E-2</v>
      </c>
      <c r="AV55" s="89">
        <v>-2.46E-2</v>
      </c>
      <c r="AW55" s="134">
        <v>-3.2500000000000001E-2</v>
      </c>
      <c r="AX55" s="7">
        <v>-0.04</v>
      </c>
      <c r="AY55" s="89">
        <v>-4.5199999999999997E-2</v>
      </c>
      <c r="AZ55" s="134">
        <v>-3.4299999999999997E-2</v>
      </c>
      <c r="BA55" s="7">
        <v>-2.86E-2</v>
      </c>
      <c r="BB55" s="89">
        <v>-2.46E-2</v>
      </c>
      <c r="BC55" s="134">
        <v>-3.4799999999999998E-2</v>
      </c>
      <c r="BD55" s="7">
        <v>-3.4599999999999999E-2</v>
      </c>
      <c r="BE55" s="89">
        <v>-8.14E-2</v>
      </c>
      <c r="BF55" s="134">
        <v>-8.4000000000000005E-2</v>
      </c>
      <c r="BG55" s="7">
        <v>-7.6999999999999999E-2</v>
      </c>
      <c r="BH55" s="137">
        <v>-7.1599999999999997E-2</v>
      </c>
      <c r="BI55" s="132">
        <v>-6.5600000000000006E-2</v>
      </c>
      <c r="BJ55" s="16">
        <v>-6.9099999999999995E-2</v>
      </c>
      <c r="BK55" s="137">
        <v>-5.4600000000000003E-2</v>
      </c>
      <c r="BL55" s="132">
        <v>-0.06</v>
      </c>
      <c r="BM55" s="16">
        <v>-5.8599999999999999E-2</v>
      </c>
      <c r="BN55" s="137">
        <v>-6.1499999999999999E-2</v>
      </c>
      <c r="BO55" s="110">
        <v>-5.7700000000000001E-2</v>
      </c>
      <c r="BP55" s="16">
        <v>-6.5500000000000003E-2</v>
      </c>
      <c r="BQ55" s="16">
        <v>-9.0200000000000002E-2</v>
      </c>
      <c r="BS55" s="132">
        <v>-8.3599999999999994E-2</v>
      </c>
      <c r="BT55" s="16">
        <v>-7.0599999999999996E-2</v>
      </c>
      <c r="BU55" s="137">
        <v>-7.2499999999999995E-2</v>
      </c>
      <c r="BV55" s="132">
        <v>-7.0499999999999993E-2</v>
      </c>
      <c r="BW55" s="16">
        <v>-6.2899999999999998E-2</v>
      </c>
      <c r="BX55" s="137">
        <v>-6.7100000000000007E-2</v>
      </c>
      <c r="BY55" s="132">
        <v>-7.8E-2</v>
      </c>
      <c r="BZ55" s="16">
        <v>-7.1400000000000005E-2</v>
      </c>
      <c r="CA55" s="89">
        <v>-7.4099999999999999E-2</v>
      </c>
      <c r="CB55" s="134">
        <v>-5.04E-2</v>
      </c>
      <c r="CC55" s="7">
        <v>-5.1299999999999998E-2</v>
      </c>
      <c r="CD55" s="89">
        <v>-2.5399999999999999E-2</v>
      </c>
      <c r="CE55" s="134">
        <v>-1.8100000000000002E-2</v>
      </c>
      <c r="CF55" s="7">
        <v>-1.9300000000000001E-2</v>
      </c>
      <c r="CG55" s="89">
        <v>-1.5699999999999999E-2</v>
      </c>
      <c r="CH55" s="134">
        <v>-1.41E-2</v>
      </c>
      <c r="CI55" s="7">
        <v>-1.38E-2</v>
      </c>
      <c r="CJ55" s="89">
        <v>-1.66E-2</v>
      </c>
      <c r="CK55" s="134">
        <v>-1.49E-2</v>
      </c>
      <c r="CL55" s="7">
        <v>-1.4E-3</v>
      </c>
      <c r="CM55" s="89">
        <v>9.5999999999999992E-3</v>
      </c>
      <c r="CN55" s="134">
        <v>7.4000000000000003E-3</v>
      </c>
      <c r="CO55" s="7">
        <v>6.0000000000000001E-3</v>
      </c>
      <c r="CP55" s="89">
        <v>-4.5999999999999999E-3</v>
      </c>
      <c r="CQ55" s="134">
        <v>-2.5399999999999999E-2</v>
      </c>
      <c r="CR55" s="7">
        <v>-3.8600000000000002E-2</v>
      </c>
      <c r="CS55" s="89">
        <v>5.0000000000000001E-3</v>
      </c>
      <c r="CT55" s="134">
        <v>-1.26E-2</v>
      </c>
      <c r="CU55" s="7">
        <v>1E-3</v>
      </c>
      <c r="CV55" s="89">
        <v>-7.4000000000000003E-3</v>
      </c>
      <c r="CW55" s="134">
        <v>-1E-4</v>
      </c>
      <c r="CX55" s="7">
        <v>-9.2999999999999992E-3</v>
      </c>
      <c r="CY55" s="89">
        <v>-2.6100000000000002E-2</v>
      </c>
      <c r="CZ55" s="108">
        <v>-3.2599999999999997E-2</v>
      </c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9"/>
      <c r="D56" s="135">
        <v>-9.9000000000000008E-3</v>
      </c>
      <c r="E56" s="16">
        <v>-1.4500000000000001E-2</v>
      </c>
      <c r="F56" s="90">
        <v>-3.7600000000000001E-2</v>
      </c>
      <c r="G56" s="136">
        <v>-5.5500000000000001E-2</v>
      </c>
      <c r="H56" s="31">
        <v>-5.2600000000000001E-2</v>
      </c>
      <c r="I56" s="137">
        <v>-4.2500000000000003E-2</v>
      </c>
      <c r="J56" s="132">
        <v>-3.9399999999999998E-2</v>
      </c>
      <c r="K56" s="16">
        <v>-4.0899999999999999E-2</v>
      </c>
      <c r="L56" s="88">
        <v>-3.9800000000000002E-2</v>
      </c>
      <c r="M56" s="134">
        <v>-4.5100000000000001E-2</v>
      </c>
      <c r="N56" s="7">
        <v>-5.2299999999999999E-2</v>
      </c>
      <c r="O56" s="137">
        <v>-3.85E-2</v>
      </c>
      <c r="P56" s="133">
        <v>-4.4600000000000001E-2</v>
      </c>
      <c r="Q56" s="93">
        <v>-4.4600000000000001E-2</v>
      </c>
      <c r="R56" s="87">
        <v>-4.6699999999999998E-2</v>
      </c>
      <c r="S56" s="133">
        <v>-5.33E-2</v>
      </c>
      <c r="T56" s="22">
        <v>-5.4899999999999997E-2</v>
      </c>
      <c r="U56" s="87">
        <v>-3.6400000000000002E-2</v>
      </c>
      <c r="V56" s="133">
        <v>-3.2000000000000001E-2</v>
      </c>
      <c r="W56" s="93">
        <v>-5.4300000000000001E-2</v>
      </c>
      <c r="X56" s="88">
        <v>-6.2600000000000003E-2</v>
      </c>
      <c r="Y56" s="135">
        <v>-7.7899999999999997E-2</v>
      </c>
      <c r="Z56" s="22">
        <v>-4.65E-2</v>
      </c>
      <c r="AA56" s="137">
        <v>-6.6900000000000001E-2</v>
      </c>
      <c r="AB56" s="132">
        <v>-5.6599999999999998E-2</v>
      </c>
      <c r="AC56" s="16">
        <v>-6.83E-2</v>
      </c>
      <c r="AD56" s="137">
        <v>-6.7699999999999996E-2</v>
      </c>
      <c r="AE56" s="132">
        <v>-6.7699999999999996E-2</v>
      </c>
      <c r="AF56" s="7">
        <v>-6.9400000000000003E-2</v>
      </c>
      <c r="AG56" s="89">
        <v>-6.6600000000000006E-2</v>
      </c>
      <c r="AH56" s="134">
        <v>-6.93E-2</v>
      </c>
      <c r="AI56" s="7">
        <v>-5.1900000000000002E-2</v>
      </c>
      <c r="AJ56" s="86">
        <v>-5.74E-2</v>
      </c>
      <c r="AK56" s="134">
        <v>-3.7999999999999999E-2</v>
      </c>
      <c r="AL56" s="7">
        <v>-4.5600000000000002E-2</v>
      </c>
      <c r="AM56" s="86">
        <v>-7.1800000000000003E-2</v>
      </c>
      <c r="AN56" s="132">
        <v>-8.1600000000000006E-2</v>
      </c>
      <c r="AO56" s="16">
        <v>-7.3800000000000004E-2</v>
      </c>
      <c r="AP56" s="137">
        <v>-8.0600000000000005E-2</v>
      </c>
      <c r="AQ56" s="132">
        <v>-6.7299999999999999E-2</v>
      </c>
      <c r="AR56" s="16">
        <v>-6.8699999999999997E-2</v>
      </c>
      <c r="AS56" s="137">
        <v>-7.3700000000000002E-2</v>
      </c>
      <c r="AT56" s="131">
        <v>-5.0200000000000002E-2</v>
      </c>
      <c r="AU56" s="48">
        <v>-5.79E-2</v>
      </c>
      <c r="AV56" s="86">
        <v>-5.4800000000000001E-2</v>
      </c>
      <c r="AW56" s="132">
        <v>-7.5899999999999995E-2</v>
      </c>
      <c r="AX56" s="16">
        <v>-8.1299999999999997E-2</v>
      </c>
      <c r="AY56" s="137">
        <v>-7.7799999999999994E-2</v>
      </c>
      <c r="AZ56" s="132">
        <v>-7.0699999999999999E-2</v>
      </c>
      <c r="BA56" s="16">
        <v>-8.0500000000000002E-2</v>
      </c>
      <c r="BB56" s="86">
        <v>-7.3999999999999996E-2</v>
      </c>
      <c r="BC56" s="131">
        <v>-9.5399999999999999E-2</v>
      </c>
      <c r="BD56" s="16">
        <v>-0.09</v>
      </c>
      <c r="BE56" s="137">
        <v>-9.2100000000000001E-2</v>
      </c>
      <c r="BF56" s="132">
        <v>-9.11E-2</v>
      </c>
      <c r="BG56" s="16">
        <v>-7.7899999999999997E-2</v>
      </c>
      <c r="BH56" s="89">
        <v>-7.7600000000000002E-2</v>
      </c>
      <c r="BI56" s="134">
        <v>-7.9799999999999996E-2</v>
      </c>
      <c r="BJ56" s="7">
        <v>-7.7899999999999997E-2</v>
      </c>
      <c r="BK56" s="89">
        <v>-6.4299999999999996E-2</v>
      </c>
      <c r="BL56" s="134">
        <v>-7.3599999999999999E-2</v>
      </c>
      <c r="BM56" s="7">
        <v>-7.3200000000000001E-2</v>
      </c>
      <c r="BN56" s="89">
        <v>-0.1075</v>
      </c>
      <c r="BO56" s="106">
        <v>-0.1086</v>
      </c>
      <c r="BP56" s="48">
        <v>-9.9699999999999997E-2</v>
      </c>
      <c r="BQ56" s="48">
        <v>-0.1095</v>
      </c>
      <c r="BS56" s="134">
        <v>-0.1061</v>
      </c>
      <c r="BT56" s="48">
        <v>-0.1082</v>
      </c>
      <c r="BU56" s="89">
        <v>-0.1023</v>
      </c>
      <c r="BV56" s="134">
        <v>-9.5200000000000007E-2</v>
      </c>
      <c r="BW56" s="7">
        <v>-8.6699999999999999E-2</v>
      </c>
      <c r="BX56" s="89">
        <v>-8.5900000000000004E-2</v>
      </c>
      <c r="BY56" s="134">
        <v>-9.0200000000000002E-2</v>
      </c>
      <c r="BZ56" s="7">
        <v>-8.3099999999999993E-2</v>
      </c>
      <c r="CA56" s="137">
        <v>-7.6999999999999999E-2</v>
      </c>
      <c r="CB56" s="132">
        <v>-6.25E-2</v>
      </c>
      <c r="CC56" s="16">
        <v>-6.1699999999999998E-2</v>
      </c>
      <c r="CD56" s="137">
        <v>-5.4800000000000001E-2</v>
      </c>
      <c r="CE56" s="132">
        <v>-4.9000000000000002E-2</v>
      </c>
      <c r="CF56" s="16">
        <v>-6.2600000000000003E-2</v>
      </c>
      <c r="CG56" s="137">
        <v>-6.0999999999999999E-2</v>
      </c>
      <c r="CH56" s="132">
        <v>-5.9700000000000003E-2</v>
      </c>
      <c r="CI56" s="16">
        <v>-5.5100000000000003E-2</v>
      </c>
      <c r="CJ56" s="137">
        <v>-7.0300000000000001E-2</v>
      </c>
      <c r="CK56" s="132">
        <v>-6.8199999999999997E-2</v>
      </c>
      <c r="CL56" s="16">
        <v>-6.3700000000000007E-2</v>
      </c>
      <c r="CM56" s="137">
        <v>-7.4300000000000005E-2</v>
      </c>
      <c r="CN56" s="132">
        <v>-7.2999999999999995E-2</v>
      </c>
      <c r="CO56" s="16">
        <v>-6.6699999999999995E-2</v>
      </c>
      <c r="CP56" s="137">
        <v>-5.1400000000000001E-2</v>
      </c>
      <c r="CQ56" s="132">
        <v>-7.1400000000000005E-2</v>
      </c>
      <c r="CR56" s="16">
        <v>-7.2900000000000006E-2</v>
      </c>
      <c r="CS56" s="137">
        <v>-8.4599999999999995E-2</v>
      </c>
      <c r="CT56" s="132">
        <v>-8.4500000000000006E-2</v>
      </c>
      <c r="CU56" s="16">
        <v>-8.3699999999999997E-2</v>
      </c>
      <c r="CV56" s="137">
        <v>-7.2700000000000001E-2</v>
      </c>
      <c r="CW56" s="132">
        <v>-7.8200000000000006E-2</v>
      </c>
      <c r="CX56" s="16">
        <v>-9.2799999999999994E-2</v>
      </c>
      <c r="CY56" s="137">
        <v>-9.4100000000000003E-2</v>
      </c>
      <c r="CZ56" s="110">
        <v>-8.3299999999999999E-2</v>
      </c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9"/>
      <c r="D57" s="136">
        <v>-1.1299999999999999E-2</v>
      </c>
      <c r="E57" s="31">
        <v>-1.7000000000000001E-2</v>
      </c>
      <c r="F57" s="137">
        <v>-4.19E-2</v>
      </c>
      <c r="G57" s="138">
        <v>-6.2399999999999997E-2</v>
      </c>
      <c r="H57" s="35">
        <v>-6.2300000000000001E-2</v>
      </c>
      <c r="I57" s="87">
        <v>-4.5600000000000002E-2</v>
      </c>
      <c r="J57" s="133">
        <v>-5.16E-2</v>
      </c>
      <c r="K57" s="22">
        <v>-5.5500000000000001E-2</v>
      </c>
      <c r="L57" s="137">
        <v>-6.9500000000000006E-2</v>
      </c>
      <c r="M57" s="132">
        <v>-5.96E-2</v>
      </c>
      <c r="N57" s="16">
        <v>-5.3100000000000001E-2</v>
      </c>
      <c r="O57" s="87">
        <v>-4.6699999999999998E-2</v>
      </c>
      <c r="P57" s="134">
        <v>-4.4999999999999998E-2</v>
      </c>
      <c r="Q57" s="16">
        <v>-4.6199999999999998E-2</v>
      </c>
      <c r="R57" s="137">
        <v>-4.6899999999999997E-2</v>
      </c>
      <c r="S57" s="135">
        <v>-5.74E-2</v>
      </c>
      <c r="T57" s="7">
        <v>-5.9900000000000002E-2</v>
      </c>
      <c r="U57" s="88">
        <v>-5.8500000000000003E-2</v>
      </c>
      <c r="V57" s="135">
        <v>-7.4099999999999999E-2</v>
      </c>
      <c r="W57" s="22">
        <v>-8.3699999999999997E-2</v>
      </c>
      <c r="X57" s="89">
        <v>-6.8900000000000003E-2</v>
      </c>
      <c r="Y57" s="134">
        <v>-8.6999999999999994E-2</v>
      </c>
      <c r="Z57" s="7">
        <v>-9.7900000000000001E-2</v>
      </c>
      <c r="AA57" s="89">
        <v>-8.0799999999999997E-2</v>
      </c>
      <c r="AB57" s="134">
        <v>-7.3700000000000002E-2</v>
      </c>
      <c r="AC57" s="7">
        <v>-8.0299999999999996E-2</v>
      </c>
      <c r="AD57" s="89">
        <v>-8.4099999999999994E-2</v>
      </c>
      <c r="AE57" s="134">
        <v>-8.9899999999999994E-2</v>
      </c>
      <c r="AF57" s="16">
        <v>-0.08</v>
      </c>
      <c r="AG57" s="137">
        <v>-8.9200000000000002E-2</v>
      </c>
      <c r="AH57" s="132">
        <v>-9.9900000000000003E-2</v>
      </c>
      <c r="AI57" s="16">
        <v>-8.7099999999999997E-2</v>
      </c>
      <c r="AJ57" s="137">
        <v>-8.4900000000000003E-2</v>
      </c>
      <c r="AK57" s="132">
        <v>-7.7899999999999997E-2</v>
      </c>
      <c r="AL57" s="16">
        <v>-7.17E-2</v>
      </c>
      <c r="AM57" s="137">
        <v>-8.7999999999999995E-2</v>
      </c>
      <c r="AN57" s="131">
        <v>-8.2799999999999999E-2</v>
      </c>
      <c r="AO57" s="48">
        <v>-8.5000000000000006E-2</v>
      </c>
      <c r="AP57" s="86">
        <v>-8.5999999999999993E-2</v>
      </c>
      <c r="AQ57" s="131">
        <v>-7.5600000000000001E-2</v>
      </c>
      <c r="AR57" s="48">
        <v>-6.9800000000000001E-2</v>
      </c>
      <c r="AS57" s="86">
        <v>-7.7100000000000002E-2</v>
      </c>
      <c r="AT57" s="132">
        <v>-7.0000000000000007E-2</v>
      </c>
      <c r="AU57" s="16">
        <v>-7.1999999999999995E-2</v>
      </c>
      <c r="AV57" s="137">
        <v>-7.4200000000000002E-2</v>
      </c>
      <c r="AW57" s="131">
        <v>-8.43E-2</v>
      </c>
      <c r="AX57" s="48">
        <v>-9.2799999999999994E-2</v>
      </c>
      <c r="AY57" s="86">
        <v>-9.2399999999999996E-2</v>
      </c>
      <c r="AZ57" s="131">
        <v>-9.0899999999999995E-2</v>
      </c>
      <c r="BA57" s="48">
        <v>-8.9099999999999999E-2</v>
      </c>
      <c r="BB57" s="137">
        <v>-0.1095</v>
      </c>
      <c r="BC57" s="132">
        <v>-0.10340000000000001</v>
      </c>
      <c r="BD57" s="48">
        <v>-0.1014</v>
      </c>
      <c r="BE57" s="86">
        <v>-0.12280000000000001</v>
      </c>
      <c r="BF57" s="131">
        <v>-0.11609999999999999</v>
      </c>
      <c r="BG57" s="48">
        <v>-0.1157</v>
      </c>
      <c r="BH57" s="86">
        <v>-0.10539999999999999</v>
      </c>
      <c r="BI57" s="131">
        <v>-0.1014</v>
      </c>
      <c r="BJ57" s="48">
        <v>-0.1172</v>
      </c>
      <c r="BK57" s="86">
        <v>-9.5799999999999996E-2</v>
      </c>
      <c r="BL57" s="131">
        <v>-0.10009999999999999</v>
      </c>
      <c r="BM57" s="48">
        <v>-0.1101</v>
      </c>
      <c r="BN57" s="86">
        <v>-0.1143</v>
      </c>
      <c r="BO57" s="108">
        <v>-0.1268</v>
      </c>
      <c r="BP57" s="7">
        <v>-0.1232</v>
      </c>
      <c r="BQ57" s="7">
        <v>-0.115</v>
      </c>
      <c r="BS57" s="131">
        <v>-0.1066</v>
      </c>
      <c r="BT57" s="7">
        <v>-0.1101</v>
      </c>
      <c r="BU57" s="86">
        <v>-0.14299999999999999</v>
      </c>
      <c r="BV57" s="131">
        <v>-0.1633</v>
      </c>
      <c r="BW57" s="48">
        <v>-0.15959999999999999</v>
      </c>
      <c r="BX57" s="86">
        <v>-0.1593</v>
      </c>
      <c r="BY57" s="131">
        <v>-0.16300000000000001</v>
      </c>
      <c r="BZ57" s="48">
        <v>-0.1636</v>
      </c>
      <c r="CA57" s="86">
        <v>-0.15570000000000001</v>
      </c>
      <c r="CB57" s="131">
        <v>-0.11269999999999999</v>
      </c>
      <c r="CC57" s="48">
        <v>-0.11840000000000001</v>
      </c>
      <c r="CD57" s="86">
        <v>-0.1113</v>
      </c>
      <c r="CE57" s="131">
        <v>-0.1022</v>
      </c>
      <c r="CF57" s="48">
        <v>-8.8300000000000003E-2</v>
      </c>
      <c r="CG57" s="86">
        <v>-8.9300000000000004E-2</v>
      </c>
      <c r="CH57" s="131">
        <v>-8.3299999999999999E-2</v>
      </c>
      <c r="CI57" s="48">
        <v>-8.5699999999999998E-2</v>
      </c>
      <c r="CJ57" s="86">
        <v>-8.7499999999999994E-2</v>
      </c>
      <c r="CK57" s="131">
        <v>-0.1071</v>
      </c>
      <c r="CL57" s="48">
        <v>-0.1091</v>
      </c>
      <c r="CM57" s="86">
        <v>-0.1089</v>
      </c>
      <c r="CN57" s="131">
        <v>-0.12690000000000001</v>
      </c>
      <c r="CO57" s="48">
        <v>-0.1178</v>
      </c>
      <c r="CP57" s="86">
        <v>-0.13100000000000001</v>
      </c>
      <c r="CQ57" s="131">
        <v>-0.1673</v>
      </c>
      <c r="CR57" s="48">
        <v>-0.16270000000000001</v>
      </c>
      <c r="CS57" s="86">
        <v>-0.16059999999999999</v>
      </c>
      <c r="CT57" s="131">
        <v>-0.18229999999999999</v>
      </c>
      <c r="CU57" s="48">
        <v>-0.16889999999999999</v>
      </c>
      <c r="CV57" s="86">
        <v>-0.1394</v>
      </c>
      <c r="CW57" s="131">
        <v>-0.12239999999999999</v>
      </c>
      <c r="CX57" s="48">
        <v>-0.14460000000000001</v>
      </c>
      <c r="CY57" s="86">
        <v>-0.15629999999999999</v>
      </c>
      <c r="CZ57" s="106">
        <v>-0.1724</v>
      </c>
      <c r="DA57" s="48"/>
      <c r="DB57" s="48"/>
      <c r="DC57" s="48"/>
      <c r="DD57" s="48"/>
      <c r="DE57" s="48"/>
      <c r="DF57" s="48"/>
      <c r="DG57" s="48"/>
      <c r="DH57" s="48"/>
      <c r="DI57" s="48"/>
      <c r="DJ57" s="48"/>
      <c r="DK57" s="48"/>
      <c r="DL57" s="48"/>
      <c r="DM57" s="48"/>
      <c r="DN57" s="48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9"/>
      <c r="D58" s="138">
        <v>-1.38E-2</v>
      </c>
      <c r="E58" s="22">
        <v>-4.3200000000000002E-2</v>
      </c>
      <c r="F58" s="88">
        <v>-5.2699999999999997E-2</v>
      </c>
      <c r="G58" s="135">
        <v>-9.9099999999999994E-2</v>
      </c>
      <c r="H58" s="22">
        <v>-8.1000000000000003E-2</v>
      </c>
      <c r="I58" s="88">
        <v>-7.0300000000000001E-2</v>
      </c>
      <c r="J58" s="135">
        <v>-6.5699999999999995E-2</v>
      </c>
      <c r="K58" s="93">
        <v>-5.7200000000000001E-2</v>
      </c>
      <c r="L58" s="87">
        <v>-7.5499999999999998E-2</v>
      </c>
      <c r="M58" s="133">
        <v>-7.5999999999999998E-2</v>
      </c>
      <c r="N58" s="93">
        <v>-5.7200000000000001E-2</v>
      </c>
      <c r="O58" s="89">
        <v>-5.8299999999999998E-2</v>
      </c>
      <c r="P58" s="132">
        <v>-4.6300000000000001E-2</v>
      </c>
      <c r="Q58" s="7">
        <v>-4.6800000000000001E-2</v>
      </c>
      <c r="R58" s="88">
        <v>-5.91E-2</v>
      </c>
      <c r="S58" s="134">
        <v>-6.1100000000000002E-2</v>
      </c>
      <c r="T58" s="93">
        <v>-6.0100000000000001E-2</v>
      </c>
      <c r="U58" s="89">
        <v>-9.0399999999999994E-2</v>
      </c>
      <c r="V58" s="134">
        <v>-8.6999999999999994E-2</v>
      </c>
      <c r="W58" s="7">
        <v>-8.4599999999999995E-2</v>
      </c>
      <c r="X58" s="87">
        <v>-9.8599999999999993E-2</v>
      </c>
      <c r="Y58" s="133">
        <v>-0.1011</v>
      </c>
      <c r="Z58" s="93">
        <v>-0.11210000000000001</v>
      </c>
      <c r="AA58" s="87">
        <v>-0.10970000000000001</v>
      </c>
      <c r="AB58" s="133">
        <v>-0.1004</v>
      </c>
      <c r="AC58" s="93">
        <v>-9.8599999999999993E-2</v>
      </c>
      <c r="AD58" s="87">
        <v>-9.1700000000000004E-2</v>
      </c>
      <c r="AE58" s="133">
        <v>-0.1027</v>
      </c>
      <c r="AF58" s="93">
        <v>-0.1195</v>
      </c>
      <c r="AG58" s="87">
        <v>-0.13059999999999999</v>
      </c>
      <c r="AH58" s="133">
        <v>-0.1421</v>
      </c>
      <c r="AI58" s="93">
        <v>-0.13270000000000001</v>
      </c>
      <c r="AJ58" s="87">
        <v>-0.1368</v>
      </c>
      <c r="AK58" s="133">
        <v>-0.1351</v>
      </c>
      <c r="AL58" s="93">
        <v>-0.14879999999999999</v>
      </c>
      <c r="AM58" s="87">
        <v>-0.17</v>
      </c>
      <c r="AN58" s="133">
        <v>-0.16900000000000001</v>
      </c>
      <c r="AO58" s="93">
        <v>-0.16569999999999999</v>
      </c>
      <c r="AP58" s="87">
        <v>-0.1593</v>
      </c>
      <c r="AQ58" s="133">
        <v>-0.16189999999999999</v>
      </c>
      <c r="AR58" s="93">
        <v>-0.1731</v>
      </c>
      <c r="AS58" s="87">
        <v>-0.17</v>
      </c>
      <c r="AT58" s="133">
        <v>-0.16439999999999999</v>
      </c>
      <c r="AU58" s="93">
        <v>-0.16470000000000001</v>
      </c>
      <c r="AV58" s="87">
        <v>-0.1714</v>
      </c>
      <c r="AW58" s="133">
        <v>-0.18360000000000001</v>
      </c>
      <c r="AX58" s="93">
        <v>-0.187</v>
      </c>
      <c r="AY58" s="87">
        <v>-0.1726</v>
      </c>
      <c r="AZ58" s="133">
        <v>-0.16020000000000001</v>
      </c>
      <c r="BA58" s="93">
        <v>-0.15959999999999999</v>
      </c>
      <c r="BB58" s="87">
        <v>-0.16420000000000001</v>
      </c>
      <c r="BC58" s="133">
        <v>-0.17080000000000001</v>
      </c>
      <c r="BD58" s="93">
        <v>-0.18190000000000001</v>
      </c>
      <c r="BE58" s="87">
        <v>-0.1958</v>
      </c>
      <c r="BF58" s="133">
        <v>-0.1923</v>
      </c>
      <c r="BG58" s="93">
        <v>-0.18429999999999999</v>
      </c>
      <c r="BH58" s="87">
        <v>-0.1802</v>
      </c>
      <c r="BI58" s="133">
        <v>-0.1837</v>
      </c>
      <c r="BJ58" s="93">
        <v>-0.1948</v>
      </c>
      <c r="BK58" s="87">
        <v>-0.19239999999999999</v>
      </c>
      <c r="BL58" s="133">
        <v>-0.21640000000000001</v>
      </c>
      <c r="BM58" s="93">
        <v>-0.2228</v>
      </c>
      <c r="BN58" s="87">
        <v>-0.23169999999999999</v>
      </c>
      <c r="BO58" s="109">
        <v>-0.23769999999999999</v>
      </c>
      <c r="BP58" s="93">
        <v>-0.23730000000000001</v>
      </c>
      <c r="BQ58" s="93">
        <v>-0.24099999999999999</v>
      </c>
      <c r="BS58" s="133">
        <v>-0.2369</v>
      </c>
      <c r="BT58" s="93">
        <v>-0.22819999999999999</v>
      </c>
      <c r="BU58" s="87">
        <v>-0.23619999999999999</v>
      </c>
      <c r="BV58" s="133">
        <v>-0.24049999999999999</v>
      </c>
      <c r="BW58" s="93">
        <v>-0.24030000000000001</v>
      </c>
      <c r="BX58" s="87">
        <v>-0.24030000000000001</v>
      </c>
      <c r="BY58" s="133">
        <v>-0.25330000000000003</v>
      </c>
      <c r="BZ58" s="93">
        <v>-0.26729999999999998</v>
      </c>
      <c r="CA58" s="87">
        <v>-0.24679999999999999</v>
      </c>
      <c r="CB58" s="133">
        <v>-0.23169999999999999</v>
      </c>
      <c r="CC58" s="93">
        <v>-0.22919999999999999</v>
      </c>
      <c r="CD58" s="87">
        <v>-0.21879999999999999</v>
      </c>
      <c r="CE58" s="133">
        <v>-0.21190000000000001</v>
      </c>
      <c r="CF58" s="93">
        <v>-0.20660000000000001</v>
      </c>
      <c r="CG58" s="87">
        <v>-0.21049999999999999</v>
      </c>
      <c r="CH58" s="133">
        <v>-0.20680000000000001</v>
      </c>
      <c r="CI58" s="93">
        <v>-0.20680000000000001</v>
      </c>
      <c r="CJ58" s="87">
        <v>-0.1956</v>
      </c>
      <c r="CK58" s="133">
        <v>-0.19520000000000001</v>
      </c>
      <c r="CL58" s="93">
        <v>-0.20979999999999999</v>
      </c>
      <c r="CM58" s="87">
        <v>-0.1991</v>
      </c>
      <c r="CN58" s="133">
        <v>-0.2072</v>
      </c>
      <c r="CO58" s="93">
        <v>-0.23680000000000001</v>
      </c>
      <c r="CP58" s="87">
        <v>-0.23480000000000001</v>
      </c>
      <c r="CQ58" s="133">
        <v>-0.25509999999999999</v>
      </c>
      <c r="CR58" s="93">
        <v>-0.24060000000000001</v>
      </c>
      <c r="CS58" s="87">
        <v>-0.24640000000000001</v>
      </c>
      <c r="CT58" s="133">
        <v>-0.25469999999999998</v>
      </c>
      <c r="CU58" s="93">
        <v>-0.2477</v>
      </c>
      <c r="CV58" s="87">
        <v>-0.2276</v>
      </c>
      <c r="CW58" s="133">
        <v>-0.2261</v>
      </c>
      <c r="CX58" s="93">
        <v>-0.24149999999999999</v>
      </c>
      <c r="CY58" s="87">
        <v>-0.24679999999999999</v>
      </c>
      <c r="CZ58" s="109">
        <v>-0.24490000000000001</v>
      </c>
      <c r="DA58" s="93"/>
      <c r="DB58" s="93"/>
      <c r="DC58" s="93"/>
      <c r="DD58" s="93"/>
      <c r="DE58" s="93"/>
      <c r="DF58" s="93"/>
      <c r="DG58" s="93"/>
      <c r="DH58" s="93"/>
      <c r="DI58" s="93"/>
      <c r="DJ58" s="93"/>
      <c r="DK58" s="93"/>
      <c r="DL58" s="93"/>
      <c r="DM58" s="93"/>
      <c r="DN58" s="93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4"/>
      <c r="B59" s="57"/>
      <c r="C59" s="100"/>
      <c r="D59" s="84"/>
      <c r="E59" s="57"/>
      <c r="F59" s="85"/>
      <c r="G59" s="84"/>
      <c r="H59" s="57">
        <v>1.62</v>
      </c>
      <c r="I59" s="85">
        <v>-7.88</v>
      </c>
      <c r="J59" s="84">
        <v>-2.2799999999999998</v>
      </c>
      <c r="K59" s="57">
        <v>-2.1800000000000002</v>
      </c>
      <c r="L59" s="85">
        <v>-9.16</v>
      </c>
      <c r="M59" s="84">
        <v>-1.22</v>
      </c>
      <c r="N59" s="57">
        <v>-3.74</v>
      </c>
      <c r="O59" s="85">
        <v>-4.9800000000000004</v>
      </c>
      <c r="P59" s="84">
        <v>0.38</v>
      </c>
      <c r="Q59" s="57">
        <v>1.46</v>
      </c>
      <c r="R59" s="85">
        <v>4.66</v>
      </c>
      <c r="S59" s="84">
        <v>-2.5</v>
      </c>
      <c r="T59" s="57">
        <v>4.16</v>
      </c>
      <c r="U59" s="85">
        <v>0.24</v>
      </c>
      <c r="V59" s="84">
        <v>-3.52</v>
      </c>
      <c r="W59" s="57">
        <v>4.16</v>
      </c>
      <c r="X59" s="85">
        <v>5.55</v>
      </c>
      <c r="Y59" s="84">
        <v>9.48</v>
      </c>
      <c r="Z59" s="57">
        <v>1.24</v>
      </c>
      <c r="AA59" s="85">
        <v>-3.22</v>
      </c>
      <c r="AB59" s="84">
        <v>-12.48</v>
      </c>
      <c r="AC59" s="57">
        <v>3.1</v>
      </c>
      <c r="AD59" s="85">
        <v>-0.64</v>
      </c>
      <c r="AE59" s="84">
        <v>11.76</v>
      </c>
      <c r="AF59" s="57">
        <v>-5.64</v>
      </c>
      <c r="AG59" s="85">
        <v>7.12</v>
      </c>
      <c r="AH59" s="84">
        <v>5.0599999999999996</v>
      </c>
      <c r="AI59" s="57">
        <v>-8.32</v>
      </c>
      <c r="AJ59" s="85">
        <v>3.66</v>
      </c>
      <c r="AK59" s="84">
        <v>-10.68</v>
      </c>
      <c r="AL59" s="57">
        <v>4.26</v>
      </c>
      <c r="AM59" s="85">
        <v>16.46</v>
      </c>
      <c r="AN59" s="84">
        <v>0.82</v>
      </c>
      <c r="AO59" s="57">
        <v>-1.26</v>
      </c>
      <c r="AP59" s="85">
        <v>-4.8600000000000003</v>
      </c>
      <c r="AQ59" s="84">
        <v>-1.34</v>
      </c>
      <c r="AR59" s="57">
        <v>-0.4</v>
      </c>
      <c r="AS59" s="85">
        <v>2</v>
      </c>
      <c r="AT59" s="84">
        <v>-8.23</v>
      </c>
      <c r="AU59" s="57">
        <v>3.8</v>
      </c>
      <c r="AV59" s="85">
        <v>-1.68</v>
      </c>
      <c r="AW59" s="84">
        <v>10.26</v>
      </c>
      <c r="AX59" s="57">
        <v>4.96</v>
      </c>
      <c r="AY59" s="85">
        <v>-2.62</v>
      </c>
      <c r="AZ59" s="84">
        <v>-6.38</v>
      </c>
      <c r="BA59" s="57">
        <v>0.34</v>
      </c>
      <c r="BB59" s="85">
        <v>1.24</v>
      </c>
      <c r="BC59" s="84">
        <v>6.42</v>
      </c>
      <c r="BD59" s="57">
        <v>0.7</v>
      </c>
      <c r="BE59" s="85">
        <v>16.84</v>
      </c>
      <c r="BF59" s="84">
        <v>-1.72</v>
      </c>
      <c r="BG59" s="57">
        <v>-5.72</v>
      </c>
      <c r="BH59" s="85">
        <v>-4.0199999999999996</v>
      </c>
      <c r="BI59" s="84">
        <v>-0.86</v>
      </c>
      <c r="BJ59" s="57">
        <v>5.73</v>
      </c>
      <c r="BK59" s="85">
        <v>-10.38</v>
      </c>
      <c r="BL59" s="84">
        <v>8.6</v>
      </c>
      <c r="BM59" s="57">
        <v>2.92</v>
      </c>
      <c r="BN59" s="85">
        <v>10.06</v>
      </c>
      <c r="BO59" s="114">
        <v>3.16</v>
      </c>
      <c r="BP59" s="57">
        <v>-0.02</v>
      </c>
      <c r="BQ59" s="85">
        <v>6</v>
      </c>
      <c r="BR59" s="58" t="s">
        <v>62</v>
      </c>
      <c r="BS59" s="84">
        <v>-4.5</v>
      </c>
      <c r="BT59" s="57">
        <v>-3.22</v>
      </c>
      <c r="BU59" s="85">
        <v>7.38</v>
      </c>
      <c r="BV59" s="84">
        <v>3.1</v>
      </c>
      <c r="BW59" s="57">
        <v>-3.97</v>
      </c>
      <c r="BX59" s="85">
        <v>0.62</v>
      </c>
      <c r="BY59" s="84">
        <v>6.38</v>
      </c>
      <c r="BZ59" s="57">
        <v>0.18</v>
      </c>
      <c r="CA59" s="85">
        <v>-6.36</v>
      </c>
      <c r="CB59" s="84">
        <v>-19.260000000000002</v>
      </c>
      <c r="CC59" s="57">
        <v>0.66</v>
      </c>
      <c r="CD59" s="85">
        <v>-10.06</v>
      </c>
      <c r="CE59" s="84">
        <v>-5.82</v>
      </c>
      <c r="CF59" s="57">
        <v>-0.88</v>
      </c>
      <c r="CG59" s="85">
        <v>-0.06</v>
      </c>
      <c r="CH59" s="84">
        <v>-2.52</v>
      </c>
      <c r="CI59" s="57">
        <v>-0.5</v>
      </c>
      <c r="CJ59" s="85">
        <v>1.72</v>
      </c>
      <c r="CK59" s="84">
        <v>3.08</v>
      </c>
      <c r="CL59" s="57">
        <v>-0.28000000000000003</v>
      </c>
      <c r="CM59" s="85">
        <v>-2.2599999999999998</v>
      </c>
      <c r="CN59" s="84">
        <v>4.96</v>
      </c>
      <c r="CO59" s="57">
        <v>2.84</v>
      </c>
      <c r="CP59" s="85">
        <v>-0.82</v>
      </c>
      <c r="CQ59" s="84">
        <v>19.48</v>
      </c>
      <c r="CR59" s="57">
        <v>-2.96</v>
      </c>
      <c r="CS59" s="85">
        <v>-3.56</v>
      </c>
      <c r="CT59" s="84">
        <v>5.98</v>
      </c>
      <c r="CU59" s="57">
        <v>-6.96</v>
      </c>
      <c r="CV59" s="85">
        <v>-11.83</v>
      </c>
      <c r="CW59" s="84">
        <v>-4.0599999999999996</v>
      </c>
      <c r="CX59" s="57">
        <v>5.44</v>
      </c>
      <c r="CY59" s="85">
        <v>7.02</v>
      </c>
      <c r="CZ59" s="114">
        <v>1.98</v>
      </c>
      <c r="DA59" s="57"/>
      <c r="DB59" s="85"/>
      <c r="DC59" s="84"/>
      <c r="DD59" s="57"/>
      <c r="DE59" s="85"/>
      <c r="DF59" s="84"/>
      <c r="DG59" s="57"/>
      <c r="DH59" s="85"/>
      <c r="DI59" s="84"/>
      <c r="DJ59" s="57"/>
      <c r="DK59" s="85"/>
      <c r="DL59" s="84"/>
      <c r="DM59" s="57"/>
      <c r="DN59" s="85"/>
      <c r="DO59" s="84"/>
      <c r="DP59" s="57"/>
      <c r="DQ59" s="85"/>
      <c r="DR59" s="84"/>
      <c r="DS59" s="57"/>
      <c r="DT59" s="85"/>
      <c r="DU59" s="84"/>
      <c r="DV59" s="57"/>
      <c r="DW59" s="85"/>
      <c r="DX59" s="84"/>
      <c r="DY59" s="57"/>
      <c r="DZ59" s="85"/>
      <c r="EA59" s="84"/>
      <c r="EB59" s="57"/>
      <c r="EC59" s="85"/>
      <c r="ED59" s="57"/>
      <c r="EE59" s="57"/>
      <c r="EF59" s="57"/>
      <c r="EG59" s="57"/>
      <c r="EH59" s="57"/>
      <c r="EI59" s="57"/>
      <c r="EK59" s="84"/>
      <c r="EL59" s="57"/>
      <c r="EM59" s="85"/>
      <c r="EN59" s="84"/>
      <c r="EO59" s="57"/>
      <c r="EP59" s="85"/>
      <c r="EQ59" s="84"/>
      <c r="ER59" s="57"/>
      <c r="ES59" s="85"/>
      <c r="ET59" s="84"/>
      <c r="EU59" s="57"/>
      <c r="EV59" s="85"/>
      <c r="EW59" s="84"/>
      <c r="EX59" s="57"/>
      <c r="EY59" s="85"/>
      <c r="EZ59" s="84"/>
      <c r="FA59" s="57"/>
      <c r="FB59" s="85"/>
      <c r="FC59" s="84"/>
      <c r="FD59" s="57"/>
      <c r="FE59" s="85"/>
      <c r="FF59" s="84"/>
      <c r="FG59" s="57"/>
      <c r="FH59" s="85"/>
      <c r="FI59" s="84"/>
      <c r="FJ59" s="57"/>
      <c r="FK59" s="85"/>
      <c r="FL59" s="84"/>
      <c r="FM59" s="57"/>
      <c r="FN59" s="85"/>
      <c r="FO59" s="84"/>
      <c r="FP59" s="57"/>
      <c r="FQ59" s="85"/>
      <c r="FR59" s="84"/>
      <c r="FS59" s="57"/>
      <c r="FT59" s="85"/>
      <c r="FU59" s="84"/>
      <c r="FV59" s="57"/>
      <c r="FW59" s="85"/>
      <c r="FX59" s="84"/>
      <c r="FY59" s="57"/>
      <c r="FZ59" s="85"/>
      <c r="GA59" s="84"/>
      <c r="GB59" s="57"/>
      <c r="GC59" s="85"/>
      <c r="GD59" s="84"/>
      <c r="GE59" s="57"/>
      <c r="GF59" s="85"/>
      <c r="GG59" s="84"/>
      <c r="GH59" s="57"/>
      <c r="GI59" s="85"/>
      <c r="GJ59" s="84"/>
      <c r="GK59" s="57"/>
      <c r="GL59" s="85"/>
      <c r="GM59" s="84"/>
      <c r="GN59" s="57"/>
      <c r="GO59" s="85"/>
      <c r="GP59" s="84"/>
      <c r="GQ59" s="57"/>
      <c r="GR59" s="85"/>
      <c r="GS59" s="84"/>
      <c r="GT59" s="57"/>
      <c r="GU59" s="85"/>
      <c r="GV59" s="57"/>
      <c r="GW59" s="57"/>
      <c r="GX59" s="57"/>
      <c r="GY59" s="57"/>
      <c r="GZ59" s="57"/>
      <c r="HA59" s="57"/>
      <c r="HC59" s="84"/>
      <c r="HD59" s="57"/>
      <c r="HE59" s="85"/>
      <c r="HF59" s="84"/>
      <c r="HG59" s="57"/>
      <c r="HH59" s="85"/>
      <c r="HI59" s="84"/>
      <c r="HJ59" s="57"/>
      <c r="HK59" s="85"/>
      <c r="HL59" s="84"/>
      <c r="HM59" s="57"/>
      <c r="HN59" s="85"/>
      <c r="HO59" s="84"/>
      <c r="HP59" s="57"/>
      <c r="HQ59" s="85"/>
      <c r="HR59" s="84"/>
      <c r="HS59" s="57"/>
      <c r="HT59" s="85"/>
      <c r="HU59" s="84"/>
      <c r="HV59" s="57"/>
      <c r="HW59" s="85"/>
      <c r="HX59" s="84"/>
      <c r="HY59" s="57"/>
      <c r="HZ59" s="85"/>
      <c r="IA59" s="84"/>
      <c r="IB59" s="57"/>
      <c r="IC59" s="85"/>
      <c r="ID59" s="84"/>
      <c r="IE59" s="57"/>
      <c r="IF59" s="85"/>
      <c r="IG59" s="84"/>
      <c r="IH59" s="57"/>
      <c r="II59" s="85"/>
      <c r="IJ59" s="84"/>
      <c r="IK59" s="57"/>
      <c r="IL59" s="85"/>
      <c r="IM59" s="84"/>
      <c r="IN59" s="57"/>
      <c r="IO59" s="85"/>
      <c r="IP59" s="84"/>
      <c r="IQ59" s="57"/>
      <c r="IR59" s="85"/>
      <c r="IS59" s="84"/>
      <c r="IT59" s="57"/>
      <c r="IU59" s="85"/>
      <c r="IV59" s="84"/>
      <c r="IW59" s="57"/>
      <c r="IX59" s="85"/>
      <c r="IY59" s="84"/>
      <c r="IZ59" s="57"/>
      <c r="JA59" s="85"/>
      <c r="JB59" s="84"/>
      <c r="JC59" s="57"/>
      <c r="JD59" s="85"/>
      <c r="JE59" s="84"/>
      <c r="JF59" s="57"/>
      <c r="JG59" s="85"/>
      <c r="JH59" s="84"/>
      <c r="JI59" s="57"/>
      <c r="JJ59" s="85"/>
      <c r="JK59" s="84"/>
      <c r="JL59" s="57"/>
      <c r="JM59" s="85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1"/>
      <c r="D60" s="139"/>
      <c r="E60" s="140"/>
      <c r="F60" s="141"/>
      <c r="G60" s="139"/>
      <c r="H60" s="168">
        <v>1.81</v>
      </c>
      <c r="I60" s="172">
        <v>3.38</v>
      </c>
      <c r="J60" s="198">
        <v>1.68</v>
      </c>
      <c r="K60" s="170">
        <v>1.79</v>
      </c>
      <c r="L60" s="197">
        <v>6.42</v>
      </c>
      <c r="M60" s="207">
        <v>0.99</v>
      </c>
      <c r="N60" s="202">
        <v>1.88</v>
      </c>
      <c r="O60" s="205">
        <v>2.5499999999999998E-2</v>
      </c>
      <c r="P60" s="212">
        <v>2.18E-2</v>
      </c>
      <c r="Q60" s="203">
        <v>1.78E-2</v>
      </c>
      <c r="R60" s="205">
        <v>1.3100000000000001E-2</v>
      </c>
      <c r="S60" s="215">
        <v>2.69E-2</v>
      </c>
      <c r="T60" s="217">
        <v>0.02</v>
      </c>
      <c r="U60" s="206">
        <v>3.2500000000000001E-2</v>
      </c>
      <c r="V60" s="216">
        <v>2.0199999999999999E-2</v>
      </c>
      <c r="W60" s="241">
        <v>1.67E-2</v>
      </c>
      <c r="X60" s="211">
        <v>2.1100000000000001E-2</v>
      </c>
      <c r="Y60" s="215">
        <v>3.44E-2</v>
      </c>
      <c r="Z60" s="210">
        <v>3.1399999999999997E-2</v>
      </c>
      <c r="AA60" s="211">
        <v>0.03</v>
      </c>
      <c r="AB60" s="216">
        <v>3.4599999999999999E-2</v>
      </c>
      <c r="AC60" s="217">
        <v>1.46E-2</v>
      </c>
      <c r="AD60" s="243">
        <v>6.8999999999999999E-3</v>
      </c>
      <c r="AE60" s="215">
        <v>2.5399999999999999E-2</v>
      </c>
      <c r="AF60" s="216">
        <v>3.6799999999999999E-2</v>
      </c>
      <c r="AG60" s="211">
        <v>1.5599999999999999E-2</v>
      </c>
      <c r="AH60" s="212">
        <v>7.3000000000000001E-3</v>
      </c>
      <c r="AI60" s="245">
        <v>1.7399999999999999E-2</v>
      </c>
      <c r="AJ60" s="211">
        <v>7.7000000000000002E-3</v>
      </c>
      <c r="AK60" s="216">
        <v>3.3599999999999998E-2</v>
      </c>
      <c r="AL60" s="210">
        <v>0.02</v>
      </c>
      <c r="AM60" s="211">
        <v>4.65E-2</v>
      </c>
      <c r="AN60" s="212">
        <v>7.7999999999999996E-3</v>
      </c>
      <c r="AO60" s="244">
        <v>9.5999999999999992E-3</v>
      </c>
      <c r="AP60" s="205">
        <v>2.35E-2</v>
      </c>
      <c r="AQ60" s="275">
        <v>1.3299999999999999E-2</v>
      </c>
      <c r="AR60" s="210">
        <v>1.38E-2</v>
      </c>
      <c r="AS60" s="211">
        <v>7.6E-3</v>
      </c>
      <c r="AT60" s="216">
        <v>2.69E-2</v>
      </c>
      <c r="AU60" s="268">
        <v>1.67E-2</v>
      </c>
      <c r="AV60" s="211">
        <v>3.09E-2</v>
      </c>
      <c r="AW60" s="215">
        <v>3.7600000000000001E-2</v>
      </c>
      <c r="AX60" s="268">
        <v>0.04</v>
      </c>
      <c r="AY60" s="211">
        <v>1.44E-2</v>
      </c>
      <c r="AZ60" s="240">
        <v>1.24E-2</v>
      </c>
      <c r="BA60" s="241">
        <v>6.4999999999999997E-3</v>
      </c>
      <c r="BB60" s="211">
        <v>2.5499999999999998E-2</v>
      </c>
      <c r="BC60" s="268">
        <v>1.83E-2</v>
      </c>
      <c r="BD60" s="213">
        <v>1.4E-2</v>
      </c>
      <c r="BE60" s="222">
        <v>2.8899999999999999E-2</v>
      </c>
      <c r="BF60" s="215">
        <v>1.15E-2</v>
      </c>
      <c r="BG60" s="275">
        <v>1.32E-2</v>
      </c>
      <c r="BH60" s="204">
        <v>1.03E-2</v>
      </c>
      <c r="BI60" s="215">
        <v>2.2100000000000002E-2</v>
      </c>
      <c r="BJ60" s="268">
        <v>2.2599999999999999E-2</v>
      </c>
      <c r="BK60" s="204">
        <v>2.1399999999999999E-2</v>
      </c>
      <c r="BL60" s="213">
        <v>3.6600000000000001E-2</v>
      </c>
      <c r="BM60" s="212">
        <v>1.7100000000000001E-2</v>
      </c>
      <c r="BN60" s="223">
        <v>4.0599999999999997E-2</v>
      </c>
      <c r="BO60" s="244">
        <v>9.4000000000000004E-3</v>
      </c>
      <c r="BP60" s="216">
        <v>8.8999999999999999E-3</v>
      </c>
      <c r="BQ60" s="205">
        <v>1.6799999999999999E-2</v>
      </c>
      <c r="BR60" t="s">
        <v>62</v>
      </c>
      <c r="BS60" s="246">
        <v>8.8999999999999999E-3</v>
      </c>
      <c r="BT60" s="275">
        <v>1.2999999999999999E-2</v>
      </c>
      <c r="BU60" s="205">
        <v>3.6499999999999998E-2</v>
      </c>
      <c r="BV60" s="215">
        <v>8.0000000000000002E-3</v>
      </c>
      <c r="BW60" s="246">
        <v>8.5000000000000006E-3</v>
      </c>
      <c r="BX60" s="223">
        <v>7.4000000000000003E-3</v>
      </c>
      <c r="BY60" s="213">
        <v>3.15E-2</v>
      </c>
      <c r="BZ60" s="215">
        <v>0.01</v>
      </c>
      <c r="CA60" s="243">
        <v>2.0500000000000001E-2</v>
      </c>
      <c r="CB60" s="216">
        <v>4.2999999999999997E-2</v>
      </c>
      <c r="CC60" s="268">
        <v>9.1999999999999998E-3</v>
      </c>
      <c r="CD60" s="221">
        <v>2.5899999999999999E-2</v>
      </c>
      <c r="CE60" s="216">
        <v>9.1000000000000004E-3</v>
      </c>
      <c r="CF60" s="216">
        <v>1.3899999999999999E-2</v>
      </c>
      <c r="CG60" s="211">
        <v>3.6700000000000003E-2</v>
      </c>
      <c r="CH60" s="215">
        <v>1.23E-2</v>
      </c>
      <c r="CI60" s="268">
        <v>1.6199999999999999E-2</v>
      </c>
      <c r="CJ60" s="205">
        <v>2.24E-2</v>
      </c>
      <c r="CK60" s="215">
        <v>2.0500000000000001E-2</v>
      </c>
      <c r="CL60" s="212">
        <v>1.8599999999999998E-2</v>
      </c>
      <c r="CM60" s="221">
        <v>1.0999999999999999E-2</v>
      </c>
      <c r="CN60" s="213">
        <v>0.02</v>
      </c>
      <c r="CO60" s="212">
        <v>1.1599999999999999E-2</v>
      </c>
      <c r="CP60" s="206">
        <v>1.5299999999999999E-2</v>
      </c>
      <c r="CQ60" s="215">
        <v>9.8799999999999999E-2</v>
      </c>
      <c r="CR60" s="240">
        <v>1.4500000000000001E-2</v>
      </c>
      <c r="CS60" s="221">
        <v>4.36E-2</v>
      </c>
      <c r="CT60" s="215">
        <v>3.2899999999999999E-2</v>
      </c>
      <c r="CU60" s="245">
        <v>1.3599999999999999E-2</v>
      </c>
      <c r="CV60" s="204">
        <v>2.9499999999999998E-2</v>
      </c>
      <c r="CW60" s="216">
        <v>1.7000000000000001E-2</v>
      </c>
      <c r="CX60" s="217">
        <v>2.87E-2</v>
      </c>
      <c r="CY60" s="211">
        <v>2.4E-2</v>
      </c>
      <c r="CZ60" s="218">
        <v>1.0800000000000001E-2</v>
      </c>
      <c r="DA60" t="s">
        <v>62</v>
      </c>
    </row>
    <row r="61" spans="1:279" ht="15.75" thickBot="1" x14ac:dyDescent="0.3">
      <c r="A61" s="62"/>
      <c r="B61" s="62"/>
      <c r="C61" s="101" t="s">
        <v>62</v>
      </c>
      <c r="D61" s="139"/>
      <c r="E61" s="140"/>
      <c r="F61" s="141" t="s">
        <v>62</v>
      </c>
      <c r="G61" s="139"/>
      <c r="H61" s="61">
        <v>-2.08</v>
      </c>
      <c r="I61" s="173">
        <v>-3.46</v>
      </c>
      <c r="J61" s="199">
        <v>-2.0499999999999998</v>
      </c>
      <c r="K61" s="171">
        <v>-1.79</v>
      </c>
      <c r="L61" s="174">
        <v>-5.79</v>
      </c>
      <c r="M61" s="208">
        <v>-1.53</v>
      </c>
      <c r="N61" s="203">
        <v>-7.7000000000000002E-3</v>
      </c>
      <c r="O61" s="204">
        <v>-4.2700000000000002E-2</v>
      </c>
      <c r="P61" s="213">
        <v>-1.9900000000000001E-2</v>
      </c>
      <c r="Q61" s="210">
        <v>-1.7000000000000001E-2</v>
      </c>
      <c r="R61" s="211">
        <v>-1.5900000000000001E-2</v>
      </c>
      <c r="S61" s="216">
        <v>-2.8500000000000001E-2</v>
      </c>
      <c r="T61" s="218">
        <v>-1.4800000000000001E-2</v>
      </c>
      <c r="U61" s="221">
        <v>-3.0499999999999999E-2</v>
      </c>
      <c r="V61" s="212">
        <v>-1.8599999999999998E-2</v>
      </c>
      <c r="W61" s="242">
        <v>-2.23E-2</v>
      </c>
      <c r="X61" s="243">
        <v>-4.4299999999999999E-2</v>
      </c>
      <c r="Y61" s="246">
        <v>-1.8100000000000002E-2</v>
      </c>
      <c r="Z61" s="242">
        <v>-1.0999999999999999E-2</v>
      </c>
      <c r="AA61" s="206">
        <v>-3.3000000000000002E-2</v>
      </c>
      <c r="AB61" s="215">
        <v>-3.3500000000000002E-2</v>
      </c>
      <c r="AC61" s="218">
        <v>-1.17E-2</v>
      </c>
      <c r="AD61" s="204">
        <v>-6.1999999999999998E-3</v>
      </c>
      <c r="AE61" s="216">
        <v>-4.2000000000000003E-2</v>
      </c>
      <c r="AF61" s="215">
        <v>-2.12E-2</v>
      </c>
      <c r="AG61" s="204">
        <v>-1.8100000000000002E-2</v>
      </c>
      <c r="AH61" s="240">
        <v>-1.15E-2</v>
      </c>
      <c r="AI61" s="217">
        <v>-4.24E-2</v>
      </c>
      <c r="AJ61" s="204">
        <v>-1.9199999999999998E-2</v>
      </c>
      <c r="AK61" s="215">
        <v>-3.6700000000000003E-2</v>
      </c>
      <c r="AL61" s="242">
        <v>-1.37E-2</v>
      </c>
      <c r="AM61" s="204">
        <v>-4.1599999999999998E-2</v>
      </c>
      <c r="AN61" s="268">
        <v>-1.21E-2</v>
      </c>
      <c r="AO61" s="210">
        <v>-1.34E-2</v>
      </c>
      <c r="AP61" s="211">
        <v>-1.9800000000000002E-2</v>
      </c>
      <c r="AQ61" s="215">
        <v>-9.1000000000000004E-3</v>
      </c>
      <c r="AR61" s="242">
        <v>-1.12E-2</v>
      </c>
      <c r="AS61" s="204">
        <v>-7.3000000000000001E-3</v>
      </c>
      <c r="AT61" s="213">
        <v>-2.3E-2</v>
      </c>
      <c r="AU61" s="216">
        <v>-7.7000000000000002E-3</v>
      </c>
      <c r="AV61" s="205">
        <v>-2.1700000000000001E-2</v>
      </c>
      <c r="AW61" s="216">
        <v>-2.9499999999999998E-2</v>
      </c>
      <c r="AX61" s="216">
        <v>-8.5000000000000006E-3</v>
      </c>
      <c r="AY61" s="205">
        <v>-2.2200000000000001E-2</v>
      </c>
      <c r="AZ61" s="213">
        <v>-3.4099999999999998E-2</v>
      </c>
      <c r="BA61" s="210">
        <v>-1.11E-2</v>
      </c>
      <c r="BB61" s="206">
        <v>-2.9000000000000001E-2</v>
      </c>
      <c r="BC61" s="216">
        <v>-2.1399999999999999E-2</v>
      </c>
      <c r="BD61" s="240">
        <v>-1.11E-2</v>
      </c>
      <c r="BE61" s="221">
        <v>-4.6800000000000001E-2</v>
      </c>
      <c r="BF61" s="268">
        <v>-1.7999999999999999E-2</v>
      </c>
      <c r="BG61" s="215">
        <v>-9.5999999999999992E-3</v>
      </c>
      <c r="BH61" s="205">
        <v>-1.38E-2</v>
      </c>
      <c r="BI61" s="268">
        <v>-1.4200000000000001E-2</v>
      </c>
      <c r="BJ61" s="216">
        <v>-1.5800000000000002E-2</v>
      </c>
      <c r="BK61" s="211">
        <v>-4.99E-2</v>
      </c>
      <c r="BL61" s="240">
        <v>-2.4E-2</v>
      </c>
      <c r="BM61" s="215">
        <v>-1.49E-2</v>
      </c>
      <c r="BN61" s="221">
        <v>-3.4299999999999997E-2</v>
      </c>
      <c r="BO61" s="245">
        <v>-1.9300000000000001E-2</v>
      </c>
      <c r="BP61" s="212">
        <v>-8.0999999999999996E-3</v>
      </c>
      <c r="BQ61" s="206">
        <v>-2.47E-2</v>
      </c>
      <c r="BS61" s="213">
        <v>-2.3300000000000001E-2</v>
      </c>
      <c r="BT61" s="268">
        <v>-3.4599999999999999E-2</v>
      </c>
      <c r="BU61" s="204">
        <v>-3.4799999999999998E-2</v>
      </c>
      <c r="BV61" s="216">
        <v>-2.0299999999999999E-2</v>
      </c>
      <c r="BW61" s="215">
        <v>-9.5999999999999992E-3</v>
      </c>
      <c r="BX61" s="211">
        <v>-1.09E-2</v>
      </c>
      <c r="BY61" s="240">
        <v>-1.2999999999999999E-2</v>
      </c>
      <c r="BZ61" s="268">
        <v>-1.4500000000000001E-2</v>
      </c>
      <c r="CA61" s="211">
        <v>-2.7199999999999998E-2</v>
      </c>
      <c r="CB61" s="213">
        <v>-8.2199999999999995E-2</v>
      </c>
      <c r="CC61" s="216">
        <v>-5.7000000000000002E-3</v>
      </c>
      <c r="CD61" s="223">
        <v>-7.2499999999999995E-2</v>
      </c>
      <c r="CE61" s="215">
        <v>-2.24E-2</v>
      </c>
      <c r="CF61" s="268">
        <v>-1.9400000000000001E-2</v>
      </c>
      <c r="CG61" s="205">
        <v>-2.64E-2</v>
      </c>
      <c r="CH61" s="213">
        <v>-1.6400000000000001E-2</v>
      </c>
      <c r="CI61" s="215">
        <v>-1.83E-2</v>
      </c>
      <c r="CJ61" s="211">
        <v>-2.1000000000000001E-2</v>
      </c>
      <c r="CK61" s="216">
        <v>-1.9599999999999999E-2</v>
      </c>
      <c r="CL61" s="240">
        <v>-1.46E-2</v>
      </c>
      <c r="CM61" s="211">
        <v>-1.24E-2</v>
      </c>
      <c r="CN61" s="216">
        <v>-1.7999999999999999E-2</v>
      </c>
      <c r="CO61" s="240">
        <v>-2.9600000000000001E-2</v>
      </c>
      <c r="CP61" s="204">
        <v>-1.32E-2</v>
      </c>
      <c r="CQ61" s="216">
        <v>-3.6299999999999999E-2</v>
      </c>
      <c r="CR61" s="215">
        <v>-1.72E-2</v>
      </c>
      <c r="CS61" s="211">
        <v>-1.84E-2</v>
      </c>
      <c r="CT61" s="216">
        <v>-2.1700000000000001E-2</v>
      </c>
      <c r="CU61" s="210">
        <v>-2.41E-2</v>
      </c>
      <c r="CV61" s="205">
        <v>-2.4899999999999999E-2</v>
      </c>
      <c r="CW61" s="213">
        <v>-1.3899999999999999E-2</v>
      </c>
      <c r="CX61" s="203">
        <v>-2.2200000000000001E-2</v>
      </c>
      <c r="CY61" s="221">
        <v>-1.6799999999999999E-2</v>
      </c>
      <c r="CZ61" s="203">
        <v>-1.61E-2</v>
      </c>
    </row>
    <row r="62" spans="1:279" ht="15.75" thickBot="1" x14ac:dyDescent="0.3">
      <c r="C62" s="102" t="s">
        <v>62</v>
      </c>
      <c r="D62" s="139" t="s">
        <v>62</v>
      </c>
      <c r="E62" s="140"/>
      <c r="F62" s="141" t="s">
        <v>62</v>
      </c>
      <c r="G62" s="139"/>
      <c r="H62" s="140"/>
      <c r="I62" s="174">
        <v>5.25</v>
      </c>
      <c r="J62" s="139"/>
      <c r="K62" s="140"/>
      <c r="L62" s="197">
        <v>9.89</v>
      </c>
      <c r="M62" s="139" t="s">
        <v>62</v>
      </c>
      <c r="N62" s="140"/>
      <c r="O62" s="206">
        <v>3.1E-2</v>
      </c>
      <c r="P62" s="139" t="s">
        <v>62</v>
      </c>
      <c r="Q62" s="140"/>
      <c r="R62" s="205">
        <v>2.63E-2</v>
      </c>
      <c r="S62" s="139" t="s">
        <v>62</v>
      </c>
      <c r="T62" s="140" t="s">
        <v>62</v>
      </c>
      <c r="U62" s="223">
        <v>3.4500000000000003E-2</v>
      </c>
      <c r="V62" s="139"/>
      <c r="W62" s="140" t="s">
        <v>62</v>
      </c>
      <c r="X62" s="222">
        <v>3.8899999999999997E-2</v>
      </c>
      <c r="Y62" s="139"/>
      <c r="Z62" s="140"/>
      <c r="AA62" s="223">
        <v>5.1799999999999999E-2</v>
      </c>
      <c r="AB62" s="139"/>
      <c r="AC62" s="140"/>
      <c r="AD62" s="204">
        <v>1.9E-2</v>
      </c>
      <c r="AE62" s="139"/>
      <c r="AF62" s="140" t="s">
        <v>62</v>
      </c>
      <c r="AG62" s="205">
        <v>2.5499999999999998E-2</v>
      </c>
      <c r="AH62" s="139" t="s">
        <v>62</v>
      </c>
      <c r="AI62" s="140" t="s">
        <v>62</v>
      </c>
      <c r="AJ62" s="211">
        <v>2.81E-2</v>
      </c>
      <c r="AK62" s="139"/>
      <c r="AL62" s="140"/>
      <c r="AM62" s="211">
        <v>6.3700000000000007E-2</v>
      </c>
      <c r="AN62" s="139"/>
      <c r="AO62" s="140"/>
      <c r="AP62" s="205">
        <v>2.87E-2</v>
      </c>
      <c r="AQ62" s="139"/>
      <c r="AR62" s="140"/>
      <c r="AS62" s="211">
        <v>1.5599999999999999E-2</v>
      </c>
      <c r="AT62" s="139"/>
      <c r="AU62" s="140"/>
      <c r="AV62" s="211">
        <v>4.3299999999999998E-2</v>
      </c>
      <c r="AW62" s="139"/>
      <c r="AX62" s="140"/>
      <c r="AY62" s="211">
        <v>5.1900000000000002E-2</v>
      </c>
      <c r="AZ62" s="139" t="s">
        <v>62</v>
      </c>
      <c r="BA62" s="140"/>
      <c r="BB62" s="221">
        <v>2.06E-2</v>
      </c>
      <c r="BC62" s="139"/>
      <c r="BD62" s="140"/>
      <c r="BE62" s="222">
        <v>4.1200000000000001E-2</v>
      </c>
      <c r="BF62" s="139"/>
      <c r="BG62" s="140" t="s">
        <v>62</v>
      </c>
      <c r="BH62" s="206">
        <v>2.0500000000000001E-2</v>
      </c>
      <c r="BI62" s="139" t="s">
        <v>62</v>
      </c>
      <c r="BJ62" s="140"/>
      <c r="BK62" s="206">
        <v>1.7000000000000001E-2</v>
      </c>
      <c r="BL62" s="139" t="s">
        <v>62</v>
      </c>
      <c r="BM62" s="140"/>
      <c r="BN62" s="222">
        <v>6.2600000000000003E-2</v>
      </c>
      <c r="BQ62" s="222">
        <v>2.4199999999999999E-2</v>
      </c>
      <c r="BR62" t="s">
        <v>62</v>
      </c>
      <c r="BS62" s="139"/>
      <c r="BT62" s="140"/>
      <c r="BU62" s="205">
        <v>3.0800000000000001E-2</v>
      </c>
      <c r="BV62" s="139"/>
      <c r="BW62" s="140"/>
      <c r="BX62" s="221">
        <v>1.6400000000000001E-2</v>
      </c>
      <c r="BY62" s="139"/>
      <c r="BZ62" s="140"/>
      <c r="CA62" s="223">
        <v>2.1399999999999999E-2</v>
      </c>
      <c r="CB62" s="139"/>
      <c r="CC62" s="140"/>
      <c r="CD62" s="221">
        <v>4.87E-2</v>
      </c>
      <c r="CE62" s="139" t="s">
        <v>62</v>
      </c>
      <c r="CF62" s="140" t="s">
        <v>62</v>
      </c>
      <c r="CG62" s="211">
        <v>2.3400000000000001E-2</v>
      </c>
      <c r="CH62" s="139"/>
      <c r="CI62" s="140" t="s">
        <v>62</v>
      </c>
      <c r="CJ62" s="205">
        <v>2.1899999999999999E-2</v>
      </c>
      <c r="CK62" s="139"/>
      <c r="CL62" s="140"/>
      <c r="CM62" s="221">
        <v>2.6200000000000001E-2</v>
      </c>
      <c r="CN62" s="139" t="s">
        <v>62</v>
      </c>
      <c r="CO62" s="140"/>
      <c r="CP62" s="205">
        <v>2.46E-2</v>
      </c>
      <c r="CQ62" s="139"/>
      <c r="CR62" s="140" t="s">
        <v>62</v>
      </c>
      <c r="CS62" s="223">
        <v>8.09E-2</v>
      </c>
      <c r="CT62" s="139"/>
      <c r="CU62" s="140"/>
      <c r="CV62" s="223">
        <v>3.4200000000000001E-2</v>
      </c>
      <c r="CW62" s="139" t="s">
        <v>62</v>
      </c>
      <c r="CX62" s="140"/>
      <c r="CY62" s="211">
        <v>3.5799999999999998E-2</v>
      </c>
    </row>
    <row r="63" spans="1:279" ht="15.75" thickBot="1" x14ac:dyDescent="0.3">
      <c r="A63" t="s">
        <v>62</v>
      </c>
      <c r="C63" s="102"/>
      <c r="D63" s="139" t="s">
        <v>62</v>
      </c>
      <c r="E63" s="140" t="s">
        <v>62</v>
      </c>
      <c r="F63" s="142"/>
      <c r="G63" s="139" t="s">
        <v>62</v>
      </c>
      <c r="H63" s="140" t="s">
        <v>62</v>
      </c>
      <c r="I63" s="173">
        <v>-3.73</v>
      </c>
      <c r="J63" s="139" t="s">
        <v>62</v>
      </c>
      <c r="K63" s="140"/>
      <c r="L63" s="174">
        <v>-9.6300000000000008</v>
      </c>
      <c r="M63" s="139"/>
      <c r="N63" s="140" t="s">
        <v>62</v>
      </c>
      <c r="O63" s="204">
        <v>-5.2699999999999997E-2</v>
      </c>
      <c r="P63" s="214"/>
      <c r="Q63" s="140" t="s">
        <v>62</v>
      </c>
      <c r="R63" s="211">
        <v>-2.4400000000000002E-2</v>
      </c>
      <c r="S63" s="139" t="s">
        <v>62</v>
      </c>
      <c r="T63" s="140" t="s">
        <v>62</v>
      </c>
      <c r="U63" s="221">
        <v>-4.6600000000000003E-2</v>
      </c>
      <c r="V63" s="139" t="s">
        <v>62</v>
      </c>
      <c r="W63" s="140"/>
      <c r="X63" s="243">
        <v>-6.2199999999999998E-2</v>
      </c>
      <c r="Y63" s="139" t="s">
        <v>62</v>
      </c>
      <c r="Z63" s="140" t="s">
        <v>62</v>
      </c>
      <c r="AA63" s="206">
        <v>-3.7600000000000001E-2</v>
      </c>
      <c r="AB63" s="139" t="s">
        <v>62</v>
      </c>
      <c r="AC63" s="140" t="s">
        <v>62</v>
      </c>
      <c r="AD63" s="222">
        <v>-2.1499999999999998E-2</v>
      </c>
      <c r="AE63" s="139" t="s">
        <v>62</v>
      </c>
      <c r="AF63" s="140" t="s">
        <v>62</v>
      </c>
      <c r="AG63" s="243">
        <v>-3.8899999999999997E-2</v>
      </c>
      <c r="AH63" s="139" t="s">
        <v>62</v>
      </c>
      <c r="AI63" s="140"/>
      <c r="AJ63" s="223">
        <v>-2.93E-2</v>
      </c>
      <c r="AK63" s="139" t="s">
        <v>62</v>
      </c>
      <c r="AL63" s="140" t="s">
        <v>62</v>
      </c>
      <c r="AM63" s="243">
        <v>-3.32E-2</v>
      </c>
      <c r="AN63" s="139" t="s">
        <v>62</v>
      </c>
      <c r="AO63" s="140"/>
      <c r="AP63" s="211">
        <v>-4.53E-2</v>
      </c>
      <c r="AQ63" s="139" t="s">
        <v>62</v>
      </c>
      <c r="AR63" s="140" t="s">
        <v>62</v>
      </c>
      <c r="AS63" s="205">
        <v>-1.61E-2</v>
      </c>
      <c r="AT63" s="139" t="s">
        <v>62</v>
      </c>
      <c r="AU63" s="140" t="s">
        <v>62</v>
      </c>
      <c r="AV63" s="222">
        <v>-4.19E-2</v>
      </c>
      <c r="AW63" s="139" t="s">
        <v>62</v>
      </c>
      <c r="AX63" s="140" t="s">
        <v>62</v>
      </c>
      <c r="AY63" s="204">
        <v>-3.7600000000000001E-2</v>
      </c>
      <c r="AZ63" s="139"/>
      <c r="BA63" s="140" t="s">
        <v>62</v>
      </c>
      <c r="BB63" s="222">
        <v>-3.4799999999999998E-2</v>
      </c>
      <c r="BC63" s="139"/>
      <c r="BD63" s="140" t="s">
        <v>62</v>
      </c>
      <c r="BE63" s="221">
        <v>-5.6800000000000003E-2</v>
      </c>
      <c r="BF63" s="139" t="s">
        <v>62</v>
      </c>
      <c r="BG63" s="140" t="s">
        <v>62</v>
      </c>
      <c r="BH63" s="205">
        <v>-2.0500000000000001E-2</v>
      </c>
      <c r="BI63" s="139" t="s">
        <v>62</v>
      </c>
      <c r="BJ63" s="140"/>
      <c r="BK63" s="211">
        <v>-4.1500000000000002E-2</v>
      </c>
      <c r="BL63" s="139"/>
      <c r="BM63" s="140" t="s">
        <v>62</v>
      </c>
      <c r="BN63" s="221">
        <v>-4.3200000000000002E-2</v>
      </c>
      <c r="BO63" t="s">
        <v>62</v>
      </c>
      <c r="BQ63" s="206">
        <v>-2.87E-2</v>
      </c>
      <c r="BS63" s="139"/>
      <c r="BT63" s="140" t="s">
        <v>62</v>
      </c>
      <c r="BU63" s="204">
        <v>-3.3500000000000002E-2</v>
      </c>
      <c r="BV63" s="139" t="s">
        <v>62</v>
      </c>
      <c r="BW63" s="140" t="s">
        <v>62</v>
      </c>
      <c r="BX63" s="204">
        <v>-1.6299999999999999E-2</v>
      </c>
      <c r="BY63" s="139" t="s">
        <v>62</v>
      </c>
      <c r="BZ63" s="140" t="s">
        <v>62</v>
      </c>
      <c r="CA63" s="211">
        <v>-3.9699999999999999E-2</v>
      </c>
      <c r="CB63" s="139" t="s">
        <v>62</v>
      </c>
      <c r="CC63" s="140"/>
      <c r="CD63" s="223">
        <v>-9.4200000000000006E-2</v>
      </c>
      <c r="CE63" s="139"/>
      <c r="CF63" s="140"/>
      <c r="CG63" s="205">
        <v>-4.58E-2</v>
      </c>
      <c r="CH63" s="139"/>
      <c r="CI63" s="140"/>
      <c r="CJ63" s="222">
        <v>-1.6400000000000001E-2</v>
      </c>
      <c r="CK63" s="139" t="s">
        <v>62</v>
      </c>
      <c r="CL63" s="140" t="s">
        <v>62</v>
      </c>
      <c r="CM63" s="211">
        <v>-2.1999999999999999E-2</v>
      </c>
      <c r="CN63" s="139"/>
      <c r="CO63" s="140" t="s">
        <v>62</v>
      </c>
      <c r="CP63" s="243">
        <v>-3.5700000000000003E-2</v>
      </c>
      <c r="CQ63" s="139" t="s">
        <v>62</v>
      </c>
      <c r="CR63" s="140"/>
      <c r="CS63" s="206">
        <v>-3.32E-2</v>
      </c>
      <c r="CT63" s="139" t="s">
        <v>62</v>
      </c>
      <c r="CU63" s="140"/>
      <c r="CV63" s="211">
        <v>-4.0899999999999999E-2</v>
      </c>
      <c r="CW63" s="139"/>
      <c r="CX63" s="140" t="s">
        <v>62</v>
      </c>
      <c r="CY63" s="206">
        <v>-2.1399999999999999E-2</v>
      </c>
      <c r="CZ63" t="s">
        <v>62</v>
      </c>
      <c r="DA63" t="s">
        <v>62</v>
      </c>
      <c r="DB63" s="59"/>
      <c r="DC63" t="s">
        <v>62</v>
      </c>
      <c r="DE63" s="59"/>
      <c r="DG63" t="s">
        <v>62</v>
      </c>
      <c r="DH63" s="59"/>
      <c r="DI63" t="s">
        <v>62</v>
      </c>
      <c r="DK63" s="59"/>
      <c r="DL63" t="s">
        <v>62</v>
      </c>
      <c r="DN63" s="59"/>
      <c r="DQ63" s="59"/>
      <c r="DY63" t="s">
        <v>62</v>
      </c>
      <c r="EA63" t="s">
        <v>62</v>
      </c>
      <c r="EM63" s="59"/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90"/>
      <c r="D64" s="191"/>
      <c r="E64" s="193">
        <v>138.101</v>
      </c>
      <c r="F64" s="194">
        <v>137.208</v>
      </c>
      <c r="G64" s="195">
        <v>134.999</v>
      </c>
      <c r="H64" s="193">
        <v>135.22</v>
      </c>
      <c r="I64" s="196">
        <v>135.905</v>
      </c>
      <c r="J64" s="195">
        <v>136.429</v>
      </c>
      <c r="K64" s="193">
        <v>0.73470000000000002</v>
      </c>
      <c r="L64" s="194">
        <v>0.7379</v>
      </c>
      <c r="M64" s="195">
        <v>0.73699999999999999</v>
      </c>
      <c r="N64" s="193">
        <v>0.73499999999999999</v>
      </c>
      <c r="O64" s="194">
        <v>1.3298000000000001</v>
      </c>
      <c r="P64" s="195">
        <v>1.5203</v>
      </c>
      <c r="Q64" s="193">
        <v>1.3290999999999999</v>
      </c>
      <c r="R64" s="194">
        <v>1.68746</v>
      </c>
      <c r="S64" s="195">
        <v>1.32321</v>
      </c>
      <c r="T64" s="219">
        <v>0.74121000000000004</v>
      </c>
      <c r="U64" s="194">
        <v>1.32114</v>
      </c>
      <c r="V64" s="195">
        <v>1.3241000000000001</v>
      </c>
      <c r="W64" s="219">
        <v>1.3219000000000001</v>
      </c>
      <c r="X64" s="194">
        <v>0.74380000000000002</v>
      </c>
      <c r="Y64" s="195">
        <v>0.74429999999999996</v>
      </c>
      <c r="Z64" s="193">
        <v>0.74380000000000002</v>
      </c>
      <c r="AA64" s="194">
        <v>0.74129999999999996</v>
      </c>
      <c r="AB64" s="195">
        <v>0.74</v>
      </c>
      <c r="AC64" s="193">
        <v>0.73941000000000001</v>
      </c>
      <c r="AD64" s="194">
        <v>0.73839999999999995</v>
      </c>
      <c r="AE64" s="195">
        <v>0.74039999999999995</v>
      </c>
      <c r="AF64" s="219">
        <v>0.74309999999999998</v>
      </c>
      <c r="AG64" s="259">
        <v>0.74460000000000004</v>
      </c>
      <c r="AH64" s="262">
        <v>0.74639999999999995</v>
      </c>
      <c r="AI64" s="258">
        <v>0.74609999999999999</v>
      </c>
      <c r="AJ64" s="263">
        <v>0.74709999999999999</v>
      </c>
      <c r="AK64" s="269">
        <v>0.74590000000000001</v>
      </c>
      <c r="AL64" s="219">
        <v>0.74670000000000003</v>
      </c>
      <c r="AM64" s="259">
        <v>0.74870000000000003</v>
      </c>
      <c r="AN64" s="262">
        <v>0.74950000000000006</v>
      </c>
      <c r="AO64" s="258">
        <v>0.74870000000000003</v>
      </c>
      <c r="AP64" s="263">
        <v>0.75019999999999998</v>
      </c>
      <c r="AQ64" s="262">
        <v>0.74980000000000002</v>
      </c>
      <c r="AR64" s="258">
        <v>0.75049999999999994</v>
      </c>
      <c r="AS64" s="263">
        <v>0.75</v>
      </c>
      <c r="AT64" s="269">
        <v>0.74809999999999999</v>
      </c>
      <c r="AU64" s="219">
        <v>0.74850000000000005</v>
      </c>
      <c r="AV64" s="259">
        <v>0.74670000000000003</v>
      </c>
      <c r="AW64" s="262">
        <v>0.74870000000000003</v>
      </c>
      <c r="AX64" s="258">
        <v>1.2992999999999999</v>
      </c>
      <c r="AY64" s="263">
        <v>1.3002</v>
      </c>
      <c r="AZ64" s="262">
        <v>1.2977000000000001</v>
      </c>
      <c r="BA64" s="258">
        <v>1.2959000000000001</v>
      </c>
      <c r="BB64" s="263">
        <v>1.3015000000000001</v>
      </c>
      <c r="BC64" s="262">
        <v>1.3048999999999999</v>
      </c>
      <c r="BD64" s="258">
        <v>1.3050999999999999</v>
      </c>
      <c r="BE64" s="263">
        <v>1.3109999999999999</v>
      </c>
      <c r="BF64" s="262">
        <v>1.3069</v>
      </c>
      <c r="BG64" s="258">
        <v>1.3048</v>
      </c>
      <c r="BH64" s="263">
        <v>1.3052999999999999</v>
      </c>
      <c r="BI64" s="262">
        <v>1.3035000000000001</v>
      </c>
      <c r="BJ64" s="258">
        <v>1.3082</v>
      </c>
      <c r="BK64" s="263">
        <v>1.2997000000000001</v>
      </c>
      <c r="BL64" s="262">
        <v>1.3022</v>
      </c>
      <c r="BM64" s="258">
        <v>1.3063</v>
      </c>
      <c r="BN64" s="263">
        <v>0.75600000000000001</v>
      </c>
      <c r="BO64" s="258">
        <v>0.75649999999999995</v>
      </c>
      <c r="BP64" s="258">
        <v>0.72250000000000003</v>
      </c>
      <c r="BQ64" s="258">
        <v>0.75760000000000005</v>
      </c>
      <c r="BR64" s="49"/>
      <c r="BS64" s="262">
        <v>0.75670000000000004</v>
      </c>
      <c r="BT64" s="258">
        <v>0.75609999999999999</v>
      </c>
      <c r="BU64" s="263">
        <v>0.75990000000000002</v>
      </c>
      <c r="BV64" s="262">
        <v>0.76119999999999999</v>
      </c>
      <c r="BW64" s="258">
        <v>0.76080000000000003</v>
      </c>
      <c r="BX64" s="263">
        <v>0.7611</v>
      </c>
      <c r="BY64" s="269">
        <v>0.76139999999999997</v>
      </c>
      <c r="BZ64" s="219">
        <v>0.76319999999999999</v>
      </c>
      <c r="CA64" s="259">
        <v>0.76170000000000004</v>
      </c>
      <c r="CB64" s="262">
        <v>0.75819999999999999</v>
      </c>
      <c r="CC64" s="258">
        <v>0.75849999999999995</v>
      </c>
      <c r="CD64" s="263">
        <v>0.75860000000000005</v>
      </c>
      <c r="CE64" s="262">
        <v>0.75639999999999996</v>
      </c>
      <c r="CF64" s="258">
        <v>0.75529999999999997</v>
      </c>
      <c r="CG64" s="263">
        <v>1.2982</v>
      </c>
      <c r="CH64" s="262">
        <v>1.2968</v>
      </c>
      <c r="CI64" s="258">
        <v>1.2986</v>
      </c>
      <c r="CJ64" s="263">
        <v>0.75329999999999997</v>
      </c>
      <c r="CK64" s="262">
        <v>0.75280000000000002</v>
      </c>
      <c r="CL64" s="258">
        <v>0.75600000000000001</v>
      </c>
      <c r="CM64" s="263">
        <v>0.75470000000000004</v>
      </c>
      <c r="CN64" s="262">
        <v>0.75609999999999999</v>
      </c>
      <c r="CO64" s="258">
        <v>0.76</v>
      </c>
      <c r="CP64" s="263">
        <v>0.76029999999999998</v>
      </c>
      <c r="CQ64" s="262">
        <v>0.76129999999999998</v>
      </c>
      <c r="CR64" s="258">
        <v>0.75929999999999997</v>
      </c>
      <c r="CS64" s="263">
        <v>0.76129999999999998</v>
      </c>
      <c r="CT64" s="262">
        <v>0.76129999999999998</v>
      </c>
      <c r="CU64" s="258">
        <v>0.76029999999999998</v>
      </c>
      <c r="CV64" s="263">
        <v>0.75580000000000003</v>
      </c>
      <c r="CW64" s="262">
        <v>0.75549999999999995</v>
      </c>
      <c r="CX64" s="258">
        <v>0.75780000000000003</v>
      </c>
      <c r="CY64" s="263">
        <v>0.75890000000000002</v>
      </c>
      <c r="CZ64" s="258">
        <v>0.75860000000000005</v>
      </c>
      <c r="DB64" s="192"/>
      <c r="DE64" s="192"/>
      <c r="DH64" s="192"/>
      <c r="DK64" s="192"/>
      <c r="DN64" s="192"/>
      <c r="DQ64" s="192"/>
      <c r="EK64" s="49"/>
      <c r="EL64" s="49"/>
      <c r="EM64" s="192"/>
      <c r="EP64" s="192"/>
      <c r="ES64" s="192"/>
      <c r="EV64" s="192"/>
      <c r="EY64" s="192"/>
      <c r="FB64" s="192"/>
      <c r="FE64" s="192"/>
      <c r="FH64" s="192"/>
      <c r="FK64" s="192"/>
      <c r="FN64" s="192"/>
      <c r="FQ64" s="192"/>
      <c r="FT64" s="192"/>
      <c r="FW64" s="192"/>
      <c r="FZ64" s="192"/>
      <c r="GC64" s="192"/>
      <c r="GF64" s="192"/>
      <c r="GI64" s="192"/>
      <c r="HC64" s="49"/>
      <c r="HD64" s="49"/>
      <c r="HE64" s="192"/>
      <c r="HH64" s="192"/>
      <c r="HK64" s="192"/>
      <c r="HN64" s="192"/>
      <c r="HQ64" s="192"/>
      <c r="HT64" s="192"/>
      <c r="HW64" s="192"/>
      <c r="HZ64" s="192"/>
      <c r="IC64" s="192"/>
      <c r="IF64" s="192"/>
      <c r="II64" s="192"/>
      <c r="IL64" s="192"/>
      <c r="IO64" s="192"/>
      <c r="IR64" s="192"/>
      <c r="IU64" s="192"/>
      <c r="IX64" s="192"/>
      <c r="JA64" s="192"/>
    </row>
    <row r="65" spans="1:279" ht="15.75" thickBot="1" x14ac:dyDescent="0.3">
      <c r="A65" s="60"/>
      <c r="B65" s="60"/>
      <c r="C65" s="103"/>
      <c r="D65" s="143" t="s">
        <v>68</v>
      </c>
      <c r="E65" s="45" t="s">
        <v>52</v>
      </c>
      <c r="F65" s="144" t="s">
        <v>52</v>
      </c>
      <c r="G65" s="153" t="s">
        <v>52</v>
      </c>
      <c r="H65" s="115" t="s">
        <v>52</v>
      </c>
      <c r="I65" s="175" t="s">
        <v>52</v>
      </c>
      <c r="J65" s="153" t="s">
        <v>52</v>
      </c>
      <c r="K65" s="118" t="s">
        <v>60</v>
      </c>
      <c r="L65" s="178" t="s">
        <v>60</v>
      </c>
      <c r="M65" s="143" t="s">
        <v>60</v>
      </c>
      <c r="N65" s="118" t="s">
        <v>60</v>
      </c>
      <c r="O65" s="178" t="s">
        <v>42</v>
      </c>
      <c r="P65" s="143" t="s">
        <v>49</v>
      </c>
      <c r="Q65" s="118" t="s">
        <v>42</v>
      </c>
      <c r="R65" s="178" t="s">
        <v>55</v>
      </c>
      <c r="S65" s="224" t="s">
        <v>42</v>
      </c>
      <c r="T65" s="42" t="s">
        <v>60</v>
      </c>
      <c r="U65" s="148" t="s">
        <v>42</v>
      </c>
      <c r="V65" s="224" t="s">
        <v>42</v>
      </c>
      <c r="W65" s="42" t="s">
        <v>42</v>
      </c>
      <c r="X65" s="148" t="s">
        <v>60</v>
      </c>
      <c r="Y65" s="143" t="s">
        <v>60</v>
      </c>
      <c r="Z65" s="118" t="s">
        <v>60</v>
      </c>
      <c r="AA65" s="178" t="s">
        <v>60</v>
      </c>
      <c r="AB65" s="143" t="s">
        <v>60</v>
      </c>
      <c r="AC65" s="118" t="s">
        <v>60</v>
      </c>
      <c r="AD65" s="178" t="s">
        <v>60</v>
      </c>
      <c r="AE65" s="224" t="s">
        <v>60</v>
      </c>
      <c r="AF65" s="42" t="s">
        <v>60</v>
      </c>
      <c r="AG65" s="148" t="s">
        <v>60</v>
      </c>
      <c r="AH65" s="143" t="s">
        <v>60</v>
      </c>
      <c r="AI65" s="118" t="s">
        <v>60</v>
      </c>
      <c r="AJ65" s="178" t="s">
        <v>60</v>
      </c>
      <c r="AK65" s="224" t="s">
        <v>60</v>
      </c>
      <c r="AL65" s="42" t="s">
        <v>60</v>
      </c>
      <c r="AM65" s="148" t="s">
        <v>60</v>
      </c>
      <c r="AN65" s="143" t="s">
        <v>60</v>
      </c>
      <c r="AO65" s="118" t="s">
        <v>60</v>
      </c>
      <c r="AP65" s="178" t="s">
        <v>60</v>
      </c>
      <c r="AQ65" s="143" t="s">
        <v>60</v>
      </c>
      <c r="AR65" s="118" t="s">
        <v>60</v>
      </c>
      <c r="AS65" s="178" t="s">
        <v>60</v>
      </c>
      <c r="AT65" s="224" t="s">
        <v>60</v>
      </c>
      <c r="AU65" s="42" t="s">
        <v>60</v>
      </c>
      <c r="AV65" s="148" t="s">
        <v>60</v>
      </c>
      <c r="AW65" s="143" t="s">
        <v>60</v>
      </c>
      <c r="AX65" s="189" t="s">
        <v>51</v>
      </c>
      <c r="AY65" s="200" t="s">
        <v>51</v>
      </c>
      <c r="AZ65" s="165" t="s">
        <v>51</v>
      </c>
      <c r="BA65" s="189" t="s">
        <v>51</v>
      </c>
      <c r="BB65" s="200" t="s">
        <v>51</v>
      </c>
      <c r="BC65" s="165" t="s">
        <v>51</v>
      </c>
      <c r="BD65" s="189" t="s">
        <v>51</v>
      </c>
      <c r="BE65" s="200" t="s">
        <v>51</v>
      </c>
      <c r="BF65" s="165" t="s">
        <v>51</v>
      </c>
      <c r="BG65" s="189" t="s">
        <v>51</v>
      </c>
      <c r="BH65" s="200" t="s">
        <v>51</v>
      </c>
      <c r="BI65" s="165" t="s">
        <v>51</v>
      </c>
      <c r="BJ65" s="189" t="s">
        <v>51</v>
      </c>
      <c r="BK65" s="200" t="s">
        <v>51</v>
      </c>
      <c r="BL65" s="165" t="s">
        <v>51</v>
      </c>
      <c r="BM65" s="189" t="s">
        <v>51</v>
      </c>
      <c r="BN65" s="178" t="s">
        <v>60</v>
      </c>
      <c r="BO65" s="118" t="s">
        <v>60</v>
      </c>
      <c r="BP65" s="124" t="s">
        <v>84</v>
      </c>
      <c r="BQ65" s="118" t="s">
        <v>60</v>
      </c>
      <c r="BS65" s="143" t="s">
        <v>60</v>
      </c>
      <c r="BT65" s="118" t="s">
        <v>60</v>
      </c>
      <c r="BU65" s="178" t="s">
        <v>60</v>
      </c>
      <c r="BV65" s="143" t="s">
        <v>60</v>
      </c>
      <c r="BW65" s="118" t="s">
        <v>60</v>
      </c>
      <c r="BX65" s="178" t="s">
        <v>60</v>
      </c>
      <c r="BY65" s="224" t="s">
        <v>60</v>
      </c>
      <c r="BZ65" s="42" t="s">
        <v>60</v>
      </c>
      <c r="CA65" s="148" t="s">
        <v>60</v>
      </c>
      <c r="CB65" s="143" t="s">
        <v>60</v>
      </c>
      <c r="CC65" s="118" t="s">
        <v>60</v>
      </c>
      <c r="CD65" s="178" t="s">
        <v>60</v>
      </c>
      <c r="CE65" s="143" t="s">
        <v>60</v>
      </c>
      <c r="CF65" s="118" t="s">
        <v>60</v>
      </c>
      <c r="CG65" s="200" t="s">
        <v>51</v>
      </c>
      <c r="CH65" s="165" t="s">
        <v>51</v>
      </c>
      <c r="CI65" s="189" t="s">
        <v>51</v>
      </c>
      <c r="CJ65" s="178" t="s">
        <v>60</v>
      </c>
      <c r="CK65" s="143" t="s">
        <v>60</v>
      </c>
      <c r="CL65" s="118" t="s">
        <v>60</v>
      </c>
      <c r="CM65" s="178" t="s">
        <v>60</v>
      </c>
      <c r="CN65" s="143" t="s">
        <v>60</v>
      </c>
      <c r="CO65" s="118" t="s">
        <v>60</v>
      </c>
      <c r="CP65" s="178" t="s">
        <v>60</v>
      </c>
      <c r="CQ65" s="143" t="s">
        <v>60</v>
      </c>
      <c r="CR65" s="118" t="s">
        <v>60</v>
      </c>
      <c r="CS65" s="178" t="s">
        <v>60</v>
      </c>
      <c r="CT65" s="143" t="s">
        <v>60</v>
      </c>
      <c r="CU65" s="118" t="s">
        <v>60</v>
      </c>
      <c r="CV65" s="178" t="s">
        <v>60</v>
      </c>
      <c r="CW65" s="143" t="s">
        <v>60</v>
      </c>
      <c r="CX65" s="118" t="s">
        <v>60</v>
      </c>
      <c r="CY65" s="178" t="s">
        <v>60</v>
      </c>
      <c r="CZ65" s="118" t="s">
        <v>60</v>
      </c>
      <c r="DA65" s="60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4">
        <f>SUM(C51, -C58,)</f>
        <v>0</v>
      </c>
      <c r="D66" s="145">
        <f t="shared" ref="D66:I66" si="118">SUM(D51, -D58)</f>
        <v>4.8000000000000001E-2</v>
      </c>
      <c r="E66" s="95">
        <f t="shared" si="118"/>
        <v>9.3600000000000003E-2</v>
      </c>
      <c r="F66" s="146">
        <f t="shared" si="118"/>
        <v>0.1346</v>
      </c>
      <c r="G66" s="154">
        <f t="shared" si="118"/>
        <v>0.27629999999999999</v>
      </c>
      <c r="H66" s="116">
        <f t="shared" si="118"/>
        <v>0.24980000000000002</v>
      </c>
      <c r="I66" s="176">
        <f t="shared" si="118"/>
        <v>0.20469999999999999</v>
      </c>
      <c r="J66" s="154">
        <f t="shared" ref="J66" si="119">SUM(J51, -J58)</f>
        <v>0.17959999999999998</v>
      </c>
      <c r="K66" s="121">
        <f t="shared" ref="K66:T66" si="120">SUM(K51, -K58)</f>
        <v>0.16789999999999999</v>
      </c>
      <c r="L66" s="180">
        <f t="shared" si="120"/>
        <v>0.1983</v>
      </c>
      <c r="M66" s="147">
        <f t="shared" si="120"/>
        <v>0.19500000000000001</v>
      </c>
      <c r="N66" s="121">
        <f t="shared" si="120"/>
        <v>0.1706</v>
      </c>
      <c r="O66" s="180">
        <f t="shared" si="120"/>
        <v>0.19719999999999999</v>
      </c>
      <c r="P66" s="147">
        <f t="shared" si="120"/>
        <v>0.20700000000000002</v>
      </c>
      <c r="Q66" s="121">
        <f t="shared" si="120"/>
        <v>0.19890000000000002</v>
      </c>
      <c r="R66" s="179">
        <f t="shared" si="120"/>
        <v>0.2243</v>
      </c>
      <c r="S66" s="225">
        <f t="shared" si="120"/>
        <v>0.2389</v>
      </c>
      <c r="T66" s="15">
        <f t="shared" si="120"/>
        <v>0.22960000000000003</v>
      </c>
      <c r="U66" s="152">
        <f t="shared" ref="U66:BE66" si="121">SUM(U51, -U58)</f>
        <v>0.24459999999999998</v>
      </c>
      <c r="V66" s="225">
        <f t="shared" si="121"/>
        <v>0.22259999999999999</v>
      </c>
      <c r="W66" s="15">
        <f t="shared" si="121"/>
        <v>0.2369</v>
      </c>
      <c r="X66" s="152">
        <f t="shared" si="121"/>
        <v>0.25650000000000001</v>
      </c>
      <c r="Y66" s="147">
        <f t="shared" si="121"/>
        <v>0.2596</v>
      </c>
      <c r="Z66" s="121">
        <f t="shared" si="121"/>
        <v>0.26119999999999999</v>
      </c>
      <c r="AA66" s="180">
        <f t="shared" si="121"/>
        <v>0.23480000000000001</v>
      </c>
      <c r="AB66" s="147">
        <f t="shared" si="121"/>
        <v>0.21960000000000002</v>
      </c>
      <c r="AC66" s="121">
        <f t="shared" si="121"/>
        <v>0.21589999999999998</v>
      </c>
      <c r="AD66" s="180">
        <f t="shared" si="121"/>
        <v>0.20729999999999998</v>
      </c>
      <c r="AE66" s="225">
        <f t="shared" si="121"/>
        <v>0.22260000000000002</v>
      </c>
      <c r="AF66" s="15">
        <f t="shared" si="121"/>
        <v>0.25659999999999999</v>
      </c>
      <c r="AG66" s="152">
        <f t="shared" si="121"/>
        <v>0.2717</v>
      </c>
      <c r="AH66" s="147">
        <f t="shared" si="121"/>
        <v>0.29049999999999998</v>
      </c>
      <c r="AI66" s="121">
        <f t="shared" si="121"/>
        <v>0.28580000000000005</v>
      </c>
      <c r="AJ66" s="180">
        <f t="shared" si="121"/>
        <v>0.29849999999999999</v>
      </c>
      <c r="AK66" s="225">
        <f t="shared" si="121"/>
        <v>0.28539999999999999</v>
      </c>
      <c r="AL66" s="15">
        <f t="shared" si="121"/>
        <v>0.2913</v>
      </c>
      <c r="AM66" s="152">
        <f t="shared" si="121"/>
        <v>0.31530000000000002</v>
      </c>
      <c r="AN66" s="147">
        <f t="shared" si="121"/>
        <v>0.32210000000000005</v>
      </c>
      <c r="AO66" s="121">
        <f t="shared" si="121"/>
        <v>0.31619999999999998</v>
      </c>
      <c r="AP66" s="180">
        <f t="shared" si="121"/>
        <v>0.33329999999999999</v>
      </c>
      <c r="AQ66" s="147">
        <f t="shared" si="121"/>
        <v>0.32789999999999997</v>
      </c>
      <c r="AR66" s="121">
        <f t="shared" si="121"/>
        <v>0.33450000000000002</v>
      </c>
      <c r="AS66" s="180">
        <f t="shared" si="121"/>
        <v>0.32790000000000002</v>
      </c>
      <c r="AT66" s="225">
        <f t="shared" si="121"/>
        <v>0.30630000000000002</v>
      </c>
      <c r="AU66" s="15">
        <f t="shared" si="121"/>
        <v>0.31020000000000003</v>
      </c>
      <c r="AV66" s="152">
        <f t="shared" si="121"/>
        <v>0.29520000000000002</v>
      </c>
      <c r="AW66" s="147">
        <f t="shared" si="121"/>
        <v>0.3165</v>
      </c>
      <c r="AX66" s="121">
        <f t="shared" si="121"/>
        <v>0.3458</v>
      </c>
      <c r="AY66" s="180">
        <f t="shared" si="121"/>
        <v>0.3458</v>
      </c>
      <c r="AZ66" s="147">
        <f t="shared" si="121"/>
        <v>0.33510000000000001</v>
      </c>
      <c r="BA66" s="121">
        <f t="shared" si="121"/>
        <v>0.32340000000000002</v>
      </c>
      <c r="BB66" s="180">
        <f t="shared" si="121"/>
        <v>0.35350000000000004</v>
      </c>
      <c r="BC66" s="147">
        <f t="shared" si="121"/>
        <v>0.37840000000000001</v>
      </c>
      <c r="BD66" s="121">
        <f t="shared" si="121"/>
        <v>0.3841</v>
      </c>
      <c r="BE66" s="180">
        <f t="shared" si="121"/>
        <v>0.4103</v>
      </c>
      <c r="BF66" s="147">
        <f t="shared" ref="BF66" si="122">SUM(BF51, -BF58)</f>
        <v>0.38880000000000003</v>
      </c>
      <c r="BG66" s="121">
        <f t="shared" ref="BG66:BH66" si="123">SUM(BG51, -BG58)</f>
        <v>0.372</v>
      </c>
      <c r="BH66" s="180">
        <f t="shared" si="123"/>
        <v>0.37659999999999999</v>
      </c>
      <c r="BI66" s="147">
        <f t="shared" ref="BI66" si="124">SUM(BI51, -BI58)</f>
        <v>0.3659</v>
      </c>
      <c r="BJ66" s="121">
        <f t="shared" ref="BJ66" si="125">SUM(BJ51, -BJ58)</f>
        <v>0.39960000000000001</v>
      </c>
      <c r="BK66" s="180">
        <f t="shared" ref="BK66" si="126">SUM(BK51, -BK58)</f>
        <v>0.3473</v>
      </c>
      <c r="BL66" s="147">
        <f t="shared" ref="BL66" si="127">SUM(BL51, -BL58)</f>
        <v>0.37109999999999999</v>
      </c>
      <c r="BM66" s="121">
        <f t="shared" ref="BM66" si="128">SUM(BM51, -BM58)</f>
        <v>0.39</v>
      </c>
      <c r="BN66" s="180">
        <f>SUM(BN51, -BN58)</f>
        <v>0.3861</v>
      </c>
      <c r="BO66" s="121">
        <f>SUM(BO51, -BO58)</f>
        <v>0.3896</v>
      </c>
      <c r="BP66" s="117">
        <f>SUM(BP51, -BP58)</f>
        <v>0.38680000000000003</v>
      </c>
      <c r="BQ66" s="121">
        <f>SUM(BQ51, -BQ58)</f>
        <v>0.4012</v>
      </c>
      <c r="BS66" s="147">
        <f t="shared" ref="BS66:CK66" si="129">SUM(BS51, -BS58)</f>
        <v>0.38919999999999999</v>
      </c>
      <c r="BT66" s="121">
        <f t="shared" si="129"/>
        <v>0.38269999999999998</v>
      </c>
      <c r="BU66" s="180">
        <f t="shared" si="129"/>
        <v>0.42720000000000002</v>
      </c>
      <c r="BV66" s="147">
        <f t="shared" si="129"/>
        <v>0.43609999999999999</v>
      </c>
      <c r="BW66" s="121">
        <f t="shared" si="129"/>
        <v>0.43910000000000005</v>
      </c>
      <c r="BX66" s="180">
        <f t="shared" si="129"/>
        <v>0.43840000000000001</v>
      </c>
      <c r="BY66" s="225">
        <f t="shared" si="129"/>
        <v>0.44240000000000002</v>
      </c>
      <c r="BZ66" s="15">
        <f t="shared" si="129"/>
        <v>0.46499999999999997</v>
      </c>
      <c r="CA66" s="152">
        <f t="shared" si="129"/>
        <v>0.44399999999999995</v>
      </c>
      <c r="CB66" s="147">
        <f t="shared" si="129"/>
        <v>0.41510000000000002</v>
      </c>
      <c r="CC66" s="121">
        <f t="shared" si="129"/>
        <v>0.4103</v>
      </c>
      <c r="CD66" s="180">
        <f t="shared" si="129"/>
        <v>0.41139999999999999</v>
      </c>
      <c r="CE66" s="147">
        <f t="shared" si="129"/>
        <v>0.39239999999999997</v>
      </c>
      <c r="CF66" s="121">
        <f t="shared" si="129"/>
        <v>0.37980000000000003</v>
      </c>
      <c r="CG66" s="180">
        <f t="shared" si="129"/>
        <v>0.36209999999999998</v>
      </c>
      <c r="CH66" s="147">
        <f t="shared" si="129"/>
        <v>0.3543</v>
      </c>
      <c r="CI66" s="121">
        <f t="shared" si="129"/>
        <v>0.37050000000000005</v>
      </c>
      <c r="CJ66" s="180">
        <f t="shared" si="129"/>
        <v>0.36429999999999996</v>
      </c>
      <c r="CK66" s="147">
        <f t="shared" si="129"/>
        <v>0.35899999999999999</v>
      </c>
      <c r="CL66" s="121">
        <f t="shared" ref="CL66" si="130">SUM(CL51, -CL58)</f>
        <v>0.39219999999999999</v>
      </c>
      <c r="CM66" s="180">
        <f t="shared" ref="CM66:CN66" si="131">SUM(CM51, -CM58)</f>
        <v>0.37859999999999999</v>
      </c>
      <c r="CN66" s="147">
        <f t="shared" si="131"/>
        <v>0.39510000000000001</v>
      </c>
      <c r="CO66" s="121">
        <f t="shared" ref="CO66:CP66" si="132">SUM(CO51, -CO58)</f>
        <v>0.43630000000000002</v>
      </c>
      <c r="CP66" s="180">
        <f t="shared" si="132"/>
        <v>0.43890000000000001</v>
      </c>
      <c r="CQ66" s="147">
        <f t="shared" ref="CQ66" si="133">SUM(CQ51, -CQ58)</f>
        <v>0.4516</v>
      </c>
      <c r="CR66" s="121">
        <f t="shared" ref="CR66:CS66" si="134">SUM(CR51, -CR58)</f>
        <v>0.42720000000000002</v>
      </c>
      <c r="CS66" s="180">
        <f t="shared" si="134"/>
        <v>0.44779999999999998</v>
      </c>
      <c r="CT66" s="147">
        <f t="shared" ref="CT66" si="135">SUM(CT51, -CT58)</f>
        <v>0.44889999999999997</v>
      </c>
      <c r="CU66" s="121">
        <f t="shared" ref="CU66:CV66" si="136">SUM(CU51, -CU58)</f>
        <v>0.4365</v>
      </c>
      <c r="CV66" s="180">
        <f t="shared" si="136"/>
        <v>0.39149999999999996</v>
      </c>
      <c r="CW66" s="147">
        <f t="shared" ref="CW66:CX66" si="137">SUM(CW51, -CW58)</f>
        <v>0.38749999999999996</v>
      </c>
      <c r="CX66" s="121">
        <f t="shared" ref="CX66:CY66" si="138">SUM(CX51, -CX58)</f>
        <v>0.4093</v>
      </c>
      <c r="CY66" s="180">
        <f t="shared" ref="CY66:CZ66" si="139">SUM(CY51, -CY58)</f>
        <v>0.41959999999999997</v>
      </c>
      <c r="CZ66" s="121">
        <f t="shared" si="139"/>
        <v>0.41830000000000001</v>
      </c>
      <c r="DA66" s="6">
        <f>SUM(DA51, -DA58)</f>
        <v>0</v>
      </c>
      <c r="DB66" s="6">
        <f>SUM(DB51, -DB58)</f>
        <v>0</v>
      </c>
      <c r="DC66" s="6">
        <f>SUM(DC51, -DC58,)</f>
        <v>0</v>
      </c>
      <c r="DD66" s="6">
        <f>SUM(DD51, -DD58,)</f>
        <v>0</v>
      </c>
      <c r="DE66" s="6">
        <f>SUM(DE51, -DE58)</f>
        <v>0</v>
      </c>
      <c r="DF66" s="6">
        <f>SUM(DF51, -DF58)</f>
        <v>0</v>
      </c>
      <c r="DG66" s="6">
        <f>SUM(DG51, -DG58)</f>
        <v>0</v>
      </c>
      <c r="DH66" s="6">
        <f>SUM(DH51, -DH58)</f>
        <v>0</v>
      </c>
      <c r="DI66" s="6">
        <f>SUM(DI51, -DI58,)</f>
        <v>0</v>
      </c>
      <c r="DJ66" s="6">
        <f>SUM(DJ51, -DJ58,)</f>
        <v>0</v>
      </c>
      <c r="DK66" s="6">
        <f>SUM(DK51, -DK58)</f>
        <v>0</v>
      </c>
      <c r="DL66" s="6">
        <f>SUM(DL51, -DL58)</f>
        <v>0</v>
      </c>
      <c r="DM66" s="6">
        <f>SUM(DM51, -DM58)</f>
        <v>0</v>
      </c>
      <c r="DN66" s="6">
        <f>SUM(DN51, -DN58)</f>
        <v>0</v>
      </c>
      <c r="DO66" s="6">
        <f>SUM(DO51, -DO58,)</f>
        <v>0</v>
      </c>
      <c r="DP66" s="6">
        <f>SUM(DP51, -DP58,)</f>
        <v>0</v>
      </c>
      <c r="DQ66" s="6">
        <f>SUM(DQ51, -DQ58)</f>
        <v>0</v>
      </c>
      <c r="DR66" s="6">
        <f>SUM(DR51, -DR58)</f>
        <v>0</v>
      </c>
      <c r="DS66" s="6">
        <f>SUM(DS51, -DS58)</f>
        <v>0</v>
      </c>
      <c r="DT66" s="6">
        <f>SUM(DT51, -DT58)</f>
        <v>0</v>
      </c>
      <c r="DU66" s="6">
        <f>SUM(DU51, -DU58,)</f>
        <v>0</v>
      </c>
      <c r="DV66" s="6">
        <f>SUM(DV51, -DV58,)</f>
        <v>0</v>
      </c>
      <c r="DW66" s="6">
        <f>SUM(DW51, -DW58)</f>
        <v>0</v>
      </c>
      <c r="DX66" s="6">
        <f>SUM(DX51, -DX58)</f>
        <v>0</v>
      </c>
      <c r="DY66" s="6">
        <f>SUM(DY51, -DY58)</f>
        <v>0</v>
      </c>
      <c r="DZ66" s="6">
        <f>SUM(DZ51, -DZ58)</f>
        <v>0</v>
      </c>
      <c r="EA66" s="6">
        <f>SUM(EA51, -EA58,)</f>
        <v>0</v>
      </c>
      <c r="EB66" s="6">
        <f>SUM(EB51, -EB58,)</f>
        <v>0</v>
      </c>
      <c r="EC66" s="6">
        <f t="shared" ref="EC66:EI66" si="140">SUM(EC51, -EC58)</f>
        <v>0</v>
      </c>
      <c r="ED66" s="6">
        <f t="shared" si="140"/>
        <v>0</v>
      </c>
      <c r="EE66" s="6">
        <f t="shared" si="140"/>
        <v>0</v>
      </c>
      <c r="EF66" s="6">
        <f t="shared" si="140"/>
        <v>0</v>
      </c>
      <c r="EG66" s="6">
        <f t="shared" si="140"/>
        <v>0</v>
      </c>
      <c r="EH66" s="6">
        <f t="shared" si="140"/>
        <v>0</v>
      </c>
      <c r="EI66" s="6">
        <f t="shared" si="140"/>
        <v>0</v>
      </c>
      <c r="EK66" s="6">
        <f>SUM(EK51, -EK58,)</f>
        <v>0</v>
      </c>
      <c r="EL66" s="6">
        <f>SUM(EL51, -EL58,)</f>
        <v>0</v>
      </c>
      <c r="EM66" s="6">
        <f>SUM(EM51, -EM58)</f>
        <v>0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1">SUM(GU51, -GU58)</f>
        <v>0</v>
      </c>
      <c r="GV66" s="6">
        <f t="shared" si="141"/>
        <v>0</v>
      </c>
      <c r="GW66" s="6">
        <f t="shared" si="141"/>
        <v>0</v>
      </c>
      <c r="GX66" s="6">
        <f t="shared" si="141"/>
        <v>0</v>
      </c>
      <c r="GY66" s="6">
        <f t="shared" si="141"/>
        <v>0</v>
      </c>
      <c r="GZ66" s="6">
        <f t="shared" si="141"/>
        <v>0</v>
      </c>
      <c r="HA66" s="6">
        <f t="shared" si="141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2">SUM(JM51, -JM58)</f>
        <v>0</v>
      </c>
      <c r="JN66" s="6">
        <f t="shared" si="142"/>
        <v>0</v>
      </c>
      <c r="JO66" s="6">
        <f t="shared" si="142"/>
        <v>0</v>
      </c>
      <c r="JP66" s="6">
        <f t="shared" si="142"/>
        <v>0</v>
      </c>
      <c r="JQ66" s="6">
        <f t="shared" si="142"/>
        <v>0</v>
      </c>
      <c r="JR66" s="6">
        <f t="shared" si="142"/>
        <v>0</v>
      </c>
      <c r="JS66" s="6">
        <f t="shared" si="142"/>
        <v>0</v>
      </c>
    </row>
    <row r="67" spans="1:279" ht="15.75" thickBot="1" x14ac:dyDescent="0.3">
      <c r="A67" s="60"/>
      <c r="B67" s="60"/>
      <c r="C67" s="103"/>
      <c r="D67" s="143" t="s">
        <v>65</v>
      </c>
      <c r="E67" s="42" t="s">
        <v>55</v>
      </c>
      <c r="F67" s="144" t="s">
        <v>46</v>
      </c>
      <c r="G67" s="153" t="s">
        <v>67</v>
      </c>
      <c r="H67" s="115" t="s">
        <v>67</v>
      </c>
      <c r="I67" s="175" t="s">
        <v>57</v>
      </c>
      <c r="J67" s="143" t="s">
        <v>55</v>
      </c>
      <c r="K67" s="118" t="s">
        <v>55</v>
      </c>
      <c r="L67" s="178" t="s">
        <v>49</v>
      </c>
      <c r="M67" s="143" t="s">
        <v>49</v>
      </c>
      <c r="N67" s="118" t="s">
        <v>49</v>
      </c>
      <c r="O67" s="178" t="s">
        <v>60</v>
      </c>
      <c r="P67" s="143" t="s">
        <v>42</v>
      </c>
      <c r="Q67" s="118" t="s">
        <v>49</v>
      </c>
      <c r="R67" s="178" t="s">
        <v>49</v>
      </c>
      <c r="S67" s="224" t="s">
        <v>55</v>
      </c>
      <c r="T67" s="42" t="s">
        <v>42</v>
      </c>
      <c r="U67" s="148" t="s">
        <v>55</v>
      </c>
      <c r="V67" s="224" t="s">
        <v>55</v>
      </c>
      <c r="W67" s="42" t="s">
        <v>55</v>
      </c>
      <c r="X67" s="148" t="s">
        <v>42</v>
      </c>
      <c r="Y67" s="143" t="s">
        <v>42</v>
      </c>
      <c r="Z67" s="118" t="s">
        <v>42</v>
      </c>
      <c r="AA67" s="183" t="s">
        <v>84</v>
      </c>
      <c r="AB67" s="164" t="s">
        <v>84</v>
      </c>
      <c r="AC67" s="124" t="s">
        <v>84</v>
      </c>
      <c r="AD67" s="178" t="s">
        <v>42</v>
      </c>
      <c r="AE67" s="228" t="s">
        <v>84</v>
      </c>
      <c r="AF67" s="32" t="s">
        <v>84</v>
      </c>
      <c r="AG67" s="158" t="s">
        <v>84</v>
      </c>
      <c r="AH67" s="164" t="s">
        <v>84</v>
      </c>
      <c r="AI67" s="118" t="s">
        <v>49</v>
      </c>
      <c r="AJ67" s="178" t="s">
        <v>49</v>
      </c>
      <c r="AK67" s="228" t="s">
        <v>84</v>
      </c>
      <c r="AL67" s="32" t="s">
        <v>84</v>
      </c>
      <c r="AM67" s="158" t="s">
        <v>84</v>
      </c>
      <c r="AN67" s="164" t="s">
        <v>84</v>
      </c>
      <c r="AO67" s="124" t="s">
        <v>84</v>
      </c>
      <c r="AP67" s="183" t="s">
        <v>84</v>
      </c>
      <c r="AQ67" s="164" t="s">
        <v>84</v>
      </c>
      <c r="AR67" s="124" t="s">
        <v>84</v>
      </c>
      <c r="AS67" s="183" t="s">
        <v>84</v>
      </c>
      <c r="AT67" s="228" t="s">
        <v>84</v>
      </c>
      <c r="AU67" s="32" t="s">
        <v>84</v>
      </c>
      <c r="AV67" s="234" t="s">
        <v>51</v>
      </c>
      <c r="AW67" s="165" t="s">
        <v>51</v>
      </c>
      <c r="AX67" s="118" t="s">
        <v>60</v>
      </c>
      <c r="AY67" s="178" t="s">
        <v>60</v>
      </c>
      <c r="AZ67" s="143" t="s">
        <v>60</v>
      </c>
      <c r="BA67" s="118" t="s">
        <v>60</v>
      </c>
      <c r="BB67" s="200" t="s">
        <v>44</v>
      </c>
      <c r="BC67" s="165" t="s">
        <v>44</v>
      </c>
      <c r="BD67" s="118" t="s">
        <v>60</v>
      </c>
      <c r="BE67" s="178" t="s">
        <v>60</v>
      </c>
      <c r="BF67" s="143" t="s">
        <v>60</v>
      </c>
      <c r="BG67" s="118" t="s">
        <v>60</v>
      </c>
      <c r="BH67" s="178" t="s">
        <v>60</v>
      </c>
      <c r="BI67" s="143" t="s">
        <v>60</v>
      </c>
      <c r="BJ67" s="189" t="s">
        <v>52</v>
      </c>
      <c r="BK67" s="178" t="s">
        <v>60</v>
      </c>
      <c r="BL67" s="143" t="s">
        <v>60</v>
      </c>
      <c r="BM67" s="118" t="s">
        <v>60</v>
      </c>
      <c r="BN67" s="200" t="s">
        <v>51</v>
      </c>
      <c r="BO67" s="189" t="s">
        <v>51</v>
      </c>
      <c r="BP67" s="118" t="s">
        <v>60</v>
      </c>
      <c r="BQ67" s="124" t="s">
        <v>84</v>
      </c>
      <c r="BS67" s="165" t="s">
        <v>51</v>
      </c>
      <c r="BT67" s="124" t="s">
        <v>84</v>
      </c>
      <c r="BU67" s="183" t="s">
        <v>84</v>
      </c>
      <c r="BV67" s="165" t="s">
        <v>51</v>
      </c>
      <c r="BW67" s="189" t="s">
        <v>51</v>
      </c>
      <c r="BX67" s="183" t="s">
        <v>84</v>
      </c>
      <c r="BY67" s="228" t="s">
        <v>84</v>
      </c>
      <c r="BZ67" s="32" t="s">
        <v>84</v>
      </c>
      <c r="CA67" s="158" t="s">
        <v>84</v>
      </c>
      <c r="CB67" s="165" t="s">
        <v>51</v>
      </c>
      <c r="CC67" s="189" t="s">
        <v>51</v>
      </c>
      <c r="CD67" s="200" t="s">
        <v>51</v>
      </c>
      <c r="CE67" s="165" t="s">
        <v>51</v>
      </c>
      <c r="CF67" s="189" t="s">
        <v>51</v>
      </c>
      <c r="CG67" s="178" t="s">
        <v>60</v>
      </c>
      <c r="CH67" s="143" t="s">
        <v>60</v>
      </c>
      <c r="CI67" s="118" t="s">
        <v>60</v>
      </c>
      <c r="CJ67" s="200" t="s">
        <v>51</v>
      </c>
      <c r="CK67" s="165" t="s">
        <v>51</v>
      </c>
      <c r="CL67" s="189" t="s">
        <v>51</v>
      </c>
      <c r="CM67" s="200" t="s">
        <v>51</v>
      </c>
      <c r="CN67" s="165" t="s">
        <v>51</v>
      </c>
      <c r="CO67" s="189" t="s">
        <v>51</v>
      </c>
      <c r="CP67" s="200" t="s">
        <v>51</v>
      </c>
      <c r="CQ67" s="165" t="s">
        <v>51</v>
      </c>
      <c r="CR67" s="189" t="s">
        <v>51</v>
      </c>
      <c r="CS67" s="178" t="s">
        <v>70</v>
      </c>
      <c r="CT67" s="201" t="s">
        <v>59</v>
      </c>
      <c r="CU67" s="169" t="s">
        <v>59</v>
      </c>
      <c r="CV67" s="187" t="s">
        <v>59</v>
      </c>
      <c r="CW67" s="201" t="s">
        <v>59</v>
      </c>
      <c r="CX67" s="169" t="s">
        <v>59</v>
      </c>
      <c r="CY67" s="187" t="s">
        <v>59</v>
      </c>
      <c r="CZ67" s="169" t="s">
        <v>59</v>
      </c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4">
        <f>SUM(C51, -C57)</f>
        <v>0</v>
      </c>
      <c r="D68" s="147">
        <f>SUM(D51, -D57)</f>
        <v>4.5499999999999999E-2</v>
      </c>
      <c r="E68" s="97">
        <f>SUM(E52, -E58)</f>
        <v>6.7799999999999999E-2</v>
      </c>
      <c r="F68" s="146">
        <f>SUM(F51, -F57)</f>
        <v>0.12379999999999999</v>
      </c>
      <c r="G68" s="145">
        <f>SUM(G51, -G57)</f>
        <v>0.23959999999999998</v>
      </c>
      <c r="H68" s="117">
        <f>SUM(H51, -H57)</f>
        <v>0.2311</v>
      </c>
      <c r="I68" s="177">
        <f>SUM(I51, -I57)</f>
        <v>0.18</v>
      </c>
      <c r="J68" s="149">
        <f>SUM(J52, -J58)</f>
        <v>0.1694</v>
      </c>
      <c r="K68" s="119">
        <f t="shared" ref="K68:T68" si="143">SUM(K51, -K57)</f>
        <v>0.16620000000000001</v>
      </c>
      <c r="L68" s="180">
        <f t="shared" si="143"/>
        <v>0.19230000000000003</v>
      </c>
      <c r="M68" s="147">
        <f t="shared" si="143"/>
        <v>0.17859999999999998</v>
      </c>
      <c r="N68" s="121">
        <f t="shared" si="143"/>
        <v>0.16650000000000001</v>
      </c>
      <c r="O68" s="180">
        <f t="shared" si="143"/>
        <v>0.18559999999999999</v>
      </c>
      <c r="P68" s="147">
        <f t="shared" si="143"/>
        <v>0.20569999999999999</v>
      </c>
      <c r="Q68" s="121">
        <f t="shared" si="143"/>
        <v>0.1983</v>
      </c>
      <c r="R68" s="180">
        <f t="shared" si="143"/>
        <v>0.21210000000000001</v>
      </c>
      <c r="S68" s="226">
        <f t="shared" si="143"/>
        <v>0.23520000000000002</v>
      </c>
      <c r="T68" s="15">
        <f t="shared" si="143"/>
        <v>0.22940000000000002</v>
      </c>
      <c r="U68" s="150">
        <f t="shared" ref="U68:Z68" si="144">SUM(U51, -U57)</f>
        <v>0.2127</v>
      </c>
      <c r="V68" s="226">
        <f t="shared" si="144"/>
        <v>0.2097</v>
      </c>
      <c r="W68" s="97">
        <f t="shared" si="144"/>
        <v>0.23599999999999999</v>
      </c>
      <c r="X68" s="152">
        <f t="shared" si="144"/>
        <v>0.2268</v>
      </c>
      <c r="Y68" s="147">
        <f t="shared" si="144"/>
        <v>0.2455</v>
      </c>
      <c r="Z68" s="121">
        <f t="shared" si="144"/>
        <v>0.247</v>
      </c>
      <c r="AA68" s="177">
        <f>SUM(AA52, -AA58)</f>
        <v>0.22889999999999999</v>
      </c>
      <c r="AB68" s="145">
        <f>SUM(AB52, -AB58)</f>
        <v>0.1966</v>
      </c>
      <c r="AC68" s="117">
        <f>SUM(AC52, -AC58)</f>
        <v>0.1976</v>
      </c>
      <c r="AD68" s="180">
        <f>SUM(AD51, -AD57)</f>
        <v>0.19969999999999999</v>
      </c>
      <c r="AE68" s="227">
        <f>SUM(AE52, -AE58)</f>
        <v>0.21879999999999999</v>
      </c>
      <c r="AF68" s="94">
        <f>SUM(AF52, -AF58)</f>
        <v>0.22249999999999998</v>
      </c>
      <c r="AG68" s="151">
        <f>SUM(AG52, -AG58)</f>
        <v>0.24709999999999999</v>
      </c>
      <c r="AH68" s="145">
        <f>SUM(AH52, -AH58)</f>
        <v>0.2651</v>
      </c>
      <c r="AI68" s="121">
        <f>SUM(AI51, -AI57)</f>
        <v>0.24020000000000002</v>
      </c>
      <c r="AJ68" s="180">
        <f>SUM(AJ51, -AJ57)</f>
        <v>0.24660000000000001</v>
      </c>
      <c r="AK68" s="227">
        <f t="shared" ref="AK68:BA68" si="145">SUM(AK52, -AK58)</f>
        <v>0.23170000000000002</v>
      </c>
      <c r="AL68" s="94">
        <f t="shared" si="145"/>
        <v>0.2545</v>
      </c>
      <c r="AM68" s="151">
        <f t="shared" si="145"/>
        <v>0.29559999999999997</v>
      </c>
      <c r="AN68" s="145">
        <f t="shared" si="145"/>
        <v>0.29559999999999997</v>
      </c>
      <c r="AO68" s="117">
        <f t="shared" si="145"/>
        <v>0.30189999999999995</v>
      </c>
      <c r="AP68" s="177">
        <f t="shared" si="145"/>
        <v>0.27779999999999999</v>
      </c>
      <c r="AQ68" s="145">
        <f t="shared" si="145"/>
        <v>0.28659999999999997</v>
      </c>
      <c r="AR68" s="117">
        <f t="shared" si="145"/>
        <v>0.28660000000000002</v>
      </c>
      <c r="AS68" s="177">
        <f t="shared" si="145"/>
        <v>0.28949999999999998</v>
      </c>
      <c r="AT68" s="227">
        <f t="shared" si="145"/>
        <v>0.26090000000000002</v>
      </c>
      <c r="AU68" s="94">
        <f t="shared" si="145"/>
        <v>0.25990000000000002</v>
      </c>
      <c r="AV68" s="152">
        <f t="shared" si="145"/>
        <v>0.29270000000000002</v>
      </c>
      <c r="AW68" s="147">
        <f t="shared" si="145"/>
        <v>0.3024</v>
      </c>
      <c r="AX68" s="121">
        <f t="shared" si="145"/>
        <v>0.31730000000000003</v>
      </c>
      <c r="AY68" s="180">
        <f t="shared" si="145"/>
        <v>0.28070000000000001</v>
      </c>
      <c r="AZ68" s="147">
        <f t="shared" si="145"/>
        <v>0.26910000000000001</v>
      </c>
      <c r="BA68" s="121">
        <f t="shared" si="145"/>
        <v>0.27500000000000002</v>
      </c>
      <c r="BB68" s="180">
        <f>SUM(BB51, -BB57)</f>
        <v>0.29880000000000001</v>
      </c>
      <c r="BC68" s="147">
        <f>SUM(BC51, -BC57)</f>
        <v>0.311</v>
      </c>
      <c r="BD68" s="121">
        <f t="shared" ref="BD68:BI68" si="146">SUM(BD52, -BD58)</f>
        <v>0.30430000000000001</v>
      </c>
      <c r="BE68" s="180">
        <f t="shared" si="146"/>
        <v>0.3382</v>
      </c>
      <c r="BF68" s="147">
        <f t="shared" si="146"/>
        <v>0.32930000000000004</v>
      </c>
      <c r="BG68" s="121">
        <f t="shared" si="146"/>
        <v>0.31999999999999995</v>
      </c>
      <c r="BH68" s="180">
        <f t="shared" si="146"/>
        <v>0.30209999999999998</v>
      </c>
      <c r="BI68" s="147">
        <f t="shared" si="146"/>
        <v>0.30149999999999999</v>
      </c>
      <c r="BJ68" s="116">
        <f>SUM(BJ51, -BJ57)</f>
        <v>0.32200000000000001</v>
      </c>
      <c r="BK68" s="180">
        <f t="shared" ref="BK68:BQ68" si="147">SUM(BK52, -BK58)</f>
        <v>0.32019999999999998</v>
      </c>
      <c r="BL68" s="147">
        <f t="shared" si="147"/>
        <v>0.34360000000000002</v>
      </c>
      <c r="BM68" s="121">
        <f t="shared" si="147"/>
        <v>0.36709999999999998</v>
      </c>
      <c r="BN68" s="180">
        <f t="shared" si="147"/>
        <v>0.37239999999999995</v>
      </c>
      <c r="BO68" s="121">
        <f t="shared" si="147"/>
        <v>0.38129999999999997</v>
      </c>
      <c r="BP68" s="121">
        <f t="shared" si="147"/>
        <v>0.38109999999999999</v>
      </c>
      <c r="BQ68" s="117">
        <f t="shared" si="147"/>
        <v>0.39739999999999998</v>
      </c>
      <c r="BS68" s="147">
        <f t="shared" ref="BS68:CK68" si="148">SUM(BS52, -BS58)</f>
        <v>0.37659999999999999</v>
      </c>
      <c r="BT68" s="117">
        <f t="shared" si="148"/>
        <v>0.371</v>
      </c>
      <c r="BU68" s="177">
        <f t="shared" si="148"/>
        <v>0.37480000000000002</v>
      </c>
      <c r="BV68" s="147">
        <f t="shared" si="148"/>
        <v>0.37819999999999998</v>
      </c>
      <c r="BW68" s="121">
        <f t="shared" si="148"/>
        <v>0.37370000000000003</v>
      </c>
      <c r="BX68" s="177">
        <f t="shared" si="148"/>
        <v>0.372</v>
      </c>
      <c r="BY68" s="227">
        <f t="shared" si="148"/>
        <v>0.41650000000000004</v>
      </c>
      <c r="BZ68" s="94">
        <f t="shared" si="148"/>
        <v>0.42730000000000001</v>
      </c>
      <c r="CA68" s="151">
        <f t="shared" si="148"/>
        <v>0.3987</v>
      </c>
      <c r="CB68" s="147">
        <f t="shared" si="148"/>
        <v>0.33439999999999998</v>
      </c>
      <c r="CC68" s="121">
        <f t="shared" si="148"/>
        <v>0.34109999999999996</v>
      </c>
      <c r="CD68" s="180">
        <f t="shared" si="148"/>
        <v>0.34699999999999998</v>
      </c>
      <c r="CE68" s="147">
        <f t="shared" si="148"/>
        <v>0.34620000000000001</v>
      </c>
      <c r="CF68" s="121">
        <f t="shared" si="148"/>
        <v>0.32150000000000001</v>
      </c>
      <c r="CG68" s="180">
        <f t="shared" si="148"/>
        <v>0.35730000000000001</v>
      </c>
      <c r="CH68" s="147">
        <f t="shared" si="148"/>
        <v>0.34920000000000001</v>
      </c>
      <c r="CI68" s="121">
        <f t="shared" si="148"/>
        <v>0.35310000000000002</v>
      </c>
      <c r="CJ68" s="180">
        <f t="shared" si="148"/>
        <v>0.33829999999999999</v>
      </c>
      <c r="CK68" s="147">
        <f t="shared" si="148"/>
        <v>0.32700000000000001</v>
      </c>
      <c r="CL68" s="121">
        <f t="shared" ref="CL68" si="149">SUM(CL52, -CL58)</f>
        <v>0.34289999999999998</v>
      </c>
      <c r="CM68" s="180">
        <f t="shared" ref="CM68:CN68" si="150">SUM(CM52, -CM58)</f>
        <v>0.31979999999999997</v>
      </c>
      <c r="CN68" s="147">
        <f t="shared" si="150"/>
        <v>0.32979999999999998</v>
      </c>
      <c r="CO68" s="121">
        <f t="shared" ref="CO68:CP68" si="151">SUM(CO52, -CO58)</f>
        <v>0.35650000000000004</v>
      </c>
      <c r="CP68" s="180">
        <f t="shared" si="151"/>
        <v>0.36570000000000003</v>
      </c>
      <c r="CQ68" s="147">
        <f t="shared" ref="CQ68" si="152">SUM(CQ52, -CQ58)</f>
        <v>0.38119999999999998</v>
      </c>
      <c r="CR68" s="121">
        <f t="shared" ref="CR68" si="153">SUM(CR52, -CR58)</f>
        <v>0.37290000000000001</v>
      </c>
      <c r="CS68" s="180">
        <f>SUM(CS51, -CS57)</f>
        <v>0.36199999999999999</v>
      </c>
      <c r="CT68" s="154">
        <f>SUM(CT52, -CT58)</f>
        <v>0.37779999999999997</v>
      </c>
      <c r="CU68" s="116">
        <f>SUM(CU52, -CU58)</f>
        <v>0.37570000000000003</v>
      </c>
      <c r="CV68" s="176">
        <f>SUM(CV52, -CV58)</f>
        <v>0.35199999999999998</v>
      </c>
      <c r="CW68" s="154">
        <f>SUM(CW52, -CW58)</f>
        <v>0.3402</v>
      </c>
      <c r="CX68" s="116">
        <f>SUM(CX52, -CX58)</f>
        <v>0.38439999999999996</v>
      </c>
      <c r="CY68" s="176">
        <f>SUM(CY52, -CY58)</f>
        <v>0.3821</v>
      </c>
      <c r="CZ68" s="116">
        <f>SUM(CZ52, -CZ58)</f>
        <v>0.37609999999999999</v>
      </c>
      <c r="DA68" s="6">
        <f>SUM(DA52, -DA58)</f>
        <v>0</v>
      </c>
      <c r="DB68" s="6">
        <f>SUM(DB51, -DB57)</f>
        <v>0</v>
      </c>
      <c r="DC68" s="6">
        <f>SUM(DC51, -DC57)</f>
        <v>0</v>
      </c>
      <c r="DD68" s="6">
        <f>SUM(DD51, -DD57)</f>
        <v>0</v>
      </c>
      <c r="DE68" s="6">
        <f>SUM(DE51, -DE57)</f>
        <v>0</v>
      </c>
      <c r="DF68" s="6">
        <f>SUM(DF51, -DF57,)</f>
        <v>0</v>
      </c>
      <c r="DG68" s="6">
        <f>SUM(DG52, -DG58)</f>
        <v>0</v>
      </c>
      <c r="DH68" s="6">
        <f>SUM(DH51, -DH57)</f>
        <v>0</v>
      </c>
      <c r="DI68" s="6">
        <f>SUM(DI51, -DI57)</f>
        <v>0</v>
      </c>
      <c r="DJ68" s="6">
        <f>SUM(DJ51, -DJ57)</f>
        <v>0</v>
      </c>
      <c r="DK68" s="6">
        <f>SUM(DK51, -DK57)</f>
        <v>0</v>
      </c>
      <c r="DL68" s="6">
        <f>SUM(DL51, -DL57,)</f>
        <v>0</v>
      </c>
      <c r="DM68" s="6">
        <f>SUM(DM52, -DM58)</f>
        <v>0</v>
      </c>
      <c r="DN68" s="6">
        <f>SUM(DN51, -DN57)</f>
        <v>0</v>
      </c>
      <c r="DO68" s="6">
        <f>SUM(DO51, -DO57)</f>
        <v>0</v>
      </c>
      <c r="DP68" s="6">
        <f>SUM(DP51, -DP57)</f>
        <v>0</v>
      </c>
      <c r="DQ68" s="6">
        <f>SUM(DQ51, -DQ57)</f>
        <v>0</v>
      </c>
      <c r="DR68" s="6">
        <f>SUM(DR51, -DR57,)</f>
        <v>0</v>
      </c>
      <c r="DS68" s="6">
        <f>SUM(DS52, -DS58)</f>
        <v>0</v>
      </c>
      <c r="DT68" s="6">
        <f>SUM(DT51, -DT57)</f>
        <v>0</v>
      </c>
      <c r="DU68" s="6">
        <f>SUM(DU51, -DU57)</f>
        <v>0</v>
      </c>
      <c r="DV68" s="6">
        <f>SUM(DV51, -DV57)</f>
        <v>0</v>
      </c>
      <c r="DW68" s="6">
        <f>SUM(DW51, -DW57)</f>
        <v>0</v>
      </c>
      <c r="DX68" s="6">
        <f>SUM(DX51, -DX57,)</f>
        <v>0</v>
      </c>
      <c r="DY68" s="6">
        <f>SUM(DY52, -DY58)</f>
        <v>0</v>
      </c>
      <c r="DZ68" s="6">
        <f>SUM(DZ51, -DZ57)</f>
        <v>0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6">
        <f>SUM(EK51, -EK57)</f>
        <v>0</v>
      </c>
      <c r="EL68" s="6">
        <f>SUM(EL51, -EL57)</f>
        <v>0</v>
      </c>
      <c r="EM68" s="6">
        <f>SUM(EM51, -EM57)</f>
        <v>0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3"/>
      <c r="D69" s="143" t="s">
        <v>55</v>
      </c>
      <c r="E69" s="45" t="s">
        <v>63</v>
      </c>
      <c r="F69" s="148" t="s">
        <v>55</v>
      </c>
      <c r="G69" s="153" t="s">
        <v>63</v>
      </c>
      <c r="H69" s="115" t="s">
        <v>63</v>
      </c>
      <c r="I69" s="175" t="s">
        <v>46</v>
      </c>
      <c r="J69" s="153" t="s">
        <v>57</v>
      </c>
      <c r="K69" s="115" t="s">
        <v>57</v>
      </c>
      <c r="L69" s="178" t="s">
        <v>55</v>
      </c>
      <c r="M69" s="143" t="s">
        <v>42</v>
      </c>
      <c r="N69" s="118" t="s">
        <v>42</v>
      </c>
      <c r="O69" s="178" t="s">
        <v>49</v>
      </c>
      <c r="P69" s="143" t="s">
        <v>60</v>
      </c>
      <c r="Q69" s="118" t="s">
        <v>60</v>
      </c>
      <c r="R69" s="178" t="s">
        <v>60</v>
      </c>
      <c r="S69" s="224" t="s">
        <v>60</v>
      </c>
      <c r="T69" s="42" t="s">
        <v>55</v>
      </c>
      <c r="U69" s="148" t="s">
        <v>60</v>
      </c>
      <c r="V69" s="224" t="s">
        <v>60</v>
      </c>
      <c r="W69" s="42" t="s">
        <v>60</v>
      </c>
      <c r="X69" s="148" t="s">
        <v>55</v>
      </c>
      <c r="Y69" s="143" t="s">
        <v>55</v>
      </c>
      <c r="Z69" s="124" t="s">
        <v>84</v>
      </c>
      <c r="AA69" s="178" t="s">
        <v>42</v>
      </c>
      <c r="AB69" s="143" t="s">
        <v>42</v>
      </c>
      <c r="AC69" s="118" t="s">
        <v>42</v>
      </c>
      <c r="AD69" s="183" t="s">
        <v>84</v>
      </c>
      <c r="AE69" s="224" t="s">
        <v>42</v>
      </c>
      <c r="AF69" s="42" t="s">
        <v>49</v>
      </c>
      <c r="AG69" s="148" t="s">
        <v>49</v>
      </c>
      <c r="AH69" s="143" t="s">
        <v>49</v>
      </c>
      <c r="AI69" s="124" t="s">
        <v>84</v>
      </c>
      <c r="AJ69" s="183" t="s">
        <v>84</v>
      </c>
      <c r="AK69" s="224" t="s">
        <v>49</v>
      </c>
      <c r="AL69" s="42" t="s">
        <v>49</v>
      </c>
      <c r="AM69" s="234" t="s">
        <v>51</v>
      </c>
      <c r="AN69" s="165" t="s">
        <v>51</v>
      </c>
      <c r="AO69" s="189" t="s">
        <v>51</v>
      </c>
      <c r="AP69" s="178" t="s">
        <v>70</v>
      </c>
      <c r="AQ69" s="143" t="s">
        <v>70</v>
      </c>
      <c r="AR69" s="118" t="s">
        <v>70</v>
      </c>
      <c r="AS69" s="200" t="s">
        <v>51</v>
      </c>
      <c r="AT69" s="238" t="s">
        <v>51</v>
      </c>
      <c r="AU69" s="23" t="s">
        <v>51</v>
      </c>
      <c r="AV69" s="158" t="s">
        <v>84</v>
      </c>
      <c r="AW69" s="164" t="s">
        <v>84</v>
      </c>
      <c r="AX69" s="124" t="s">
        <v>84</v>
      </c>
      <c r="AY69" s="200" t="s">
        <v>52</v>
      </c>
      <c r="AZ69" s="165" t="s">
        <v>52</v>
      </c>
      <c r="BA69" s="189" t="s">
        <v>52</v>
      </c>
      <c r="BB69" s="178" t="s">
        <v>60</v>
      </c>
      <c r="BC69" s="143" t="s">
        <v>60</v>
      </c>
      <c r="BD69" s="189" t="s">
        <v>52</v>
      </c>
      <c r="BE69" s="200" t="s">
        <v>52</v>
      </c>
      <c r="BF69" s="165" t="s">
        <v>52</v>
      </c>
      <c r="BG69" s="189" t="s">
        <v>52</v>
      </c>
      <c r="BH69" s="200" t="s">
        <v>52</v>
      </c>
      <c r="BI69" s="165" t="s">
        <v>52</v>
      </c>
      <c r="BJ69" s="118" t="s">
        <v>60</v>
      </c>
      <c r="BK69" s="183" t="s">
        <v>84</v>
      </c>
      <c r="BL69" s="164" t="s">
        <v>84</v>
      </c>
      <c r="BM69" s="124" t="s">
        <v>84</v>
      </c>
      <c r="BN69" s="183" t="s">
        <v>84</v>
      </c>
      <c r="BO69" s="124" t="s">
        <v>84</v>
      </c>
      <c r="BP69" s="189" t="s">
        <v>51</v>
      </c>
      <c r="BQ69" s="189" t="s">
        <v>51</v>
      </c>
      <c r="BS69" s="164" t="s">
        <v>84</v>
      </c>
      <c r="BT69" s="169" t="s">
        <v>59</v>
      </c>
      <c r="BU69" s="200" t="s">
        <v>51</v>
      </c>
      <c r="BV69" s="164" t="s">
        <v>84</v>
      </c>
      <c r="BW69" s="124" t="s">
        <v>84</v>
      </c>
      <c r="BX69" s="200" t="s">
        <v>51</v>
      </c>
      <c r="BY69" s="238" t="s">
        <v>51</v>
      </c>
      <c r="BZ69" s="36" t="s">
        <v>59</v>
      </c>
      <c r="CA69" s="166" t="s">
        <v>59</v>
      </c>
      <c r="CB69" s="201" t="s">
        <v>59</v>
      </c>
      <c r="CC69" s="169" t="s">
        <v>59</v>
      </c>
      <c r="CD69" s="178" t="s">
        <v>70</v>
      </c>
      <c r="CE69" s="143" t="s">
        <v>70</v>
      </c>
      <c r="CF69" s="124" t="s">
        <v>84</v>
      </c>
      <c r="CG69" s="183" t="s">
        <v>84</v>
      </c>
      <c r="CH69" s="164" t="s">
        <v>84</v>
      </c>
      <c r="CI69" s="124" t="s">
        <v>84</v>
      </c>
      <c r="CJ69" s="178" t="s">
        <v>70</v>
      </c>
      <c r="CK69" s="143" t="s">
        <v>70</v>
      </c>
      <c r="CL69" s="118" t="s">
        <v>70</v>
      </c>
      <c r="CM69" s="178" t="s">
        <v>70</v>
      </c>
      <c r="CN69" s="143" t="s">
        <v>70</v>
      </c>
      <c r="CO69" s="124" t="s">
        <v>84</v>
      </c>
      <c r="CP69" s="178" t="s">
        <v>70</v>
      </c>
      <c r="CQ69" s="143" t="s">
        <v>70</v>
      </c>
      <c r="CR69" s="118" t="s">
        <v>70</v>
      </c>
      <c r="CS69" s="200" t="s">
        <v>51</v>
      </c>
      <c r="CT69" s="143" t="s">
        <v>70</v>
      </c>
      <c r="CU69" s="118" t="s">
        <v>70</v>
      </c>
      <c r="CV69" s="183" t="s">
        <v>84</v>
      </c>
      <c r="CW69" s="165" t="s">
        <v>51</v>
      </c>
      <c r="CX69" s="124" t="s">
        <v>84</v>
      </c>
      <c r="CY69" s="183" t="s">
        <v>84</v>
      </c>
      <c r="CZ69" s="189" t="s">
        <v>51</v>
      </c>
      <c r="DA69" s="60"/>
      <c r="DB69" s="60"/>
      <c r="DC69" s="60"/>
      <c r="DD69" s="60"/>
      <c r="DE69" s="60"/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4">
        <f>SUM(C52, -C58)</f>
        <v>0</v>
      </c>
      <c r="D70" s="149">
        <f>SUM(D51, -D56)</f>
        <v>4.41E-2</v>
      </c>
      <c r="E70" s="94">
        <f>SUM(E51, -E57)</f>
        <v>6.7400000000000002E-2</v>
      </c>
      <c r="F70" s="150">
        <f>SUM(F52, -F58)</f>
        <v>0.121</v>
      </c>
      <c r="G70" s="145">
        <f>SUM(G51, -G56)</f>
        <v>0.23269999999999999</v>
      </c>
      <c r="H70" s="117">
        <f>SUM(H51, -H56)</f>
        <v>0.22140000000000001</v>
      </c>
      <c r="I70" s="176">
        <f>SUM(I51, -I56)</f>
        <v>0.1769</v>
      </c>
      <c r="J70" s="145">
        <f>SUM(J51, -J57)</f>
        <v>0.16550000000000001</v>
      </c>
      <c r="K70" s="117">
        <f>SUM(K52, -K58)</f>
        <v>0.1532</v>
      </c>
      <c r="L70" s="179">
        <f t="shared" ref="L70:T70" si="154">SUM(L51, -L56)</f>
        <v>0.16260000000000002</v>
      </c>
      <c r="M70" s="147">
        <f t="shared" si="154"/>
        <v>0.1641</v>
      </c>
      <c r="N70" s="121">
        <f t="shared" si="154"/>
        <v>0.16570000000000001</v>
      </c>
      <c r="O70" s="180">
        <f t="shared" si="154"/>
        <v>0.1774</v>
      </c>
      <c r="P70" s="147">
        <f t="shared" si="154"/>
        <v>0.20530000000000001</v>
      </c>
      <c r="Q70" s="121">
        <f t="shared" si="154"/>
        <v>0.19670000000000001</v>
      </c>
      <c r="R70" s="180">
        <f t="shared" si="154"/>
        <v>0.21190000000000001</v>
      </c>
      <c r="S70" s="225">
        <f t="shared" si="154"/>
        <v>0.23110000000000003</v>
      </c>
      <c r="T70" s="97">
        <f t="shared" si="154"/>
        <v>0.22440000000000002</v>
      </c>
      <c r="U70" s="152">
        <f>SUM(U51, -U56)</f>
        <v>0.19059999999999999</v>
      </c>
      <c r="V70" s="225">
        <f>SUM(V51, -V56)</f>
        <v>0.1676</v>
      </c>
      <c r="W70" s="15">
        <f>SUM(W51, -W56)</f>
        <v>0.20660000000000001</v>
      </c>
      <c r="X70" s="150">
        <f>SUM(X51, -X56)</f>
        <v>0.22050000000000003</v>
      </c>
      <c r="Y70" s="149">
        <f>SUM(Y51, -Y56)</f>
        <v>0.2364</v>
      </c>
      <c r="Z70" s="117">
        <f>SUM(Z52, -Z58)</f>
        <v>0.2316</v>
      </c>
      <c r="AA70" s="180">
        <f>SUM(AA51, -AA57)</f>
        <v>0.20589999999999997</v>
      </c>
      <c r="AB70" s="147">
        <f>SUM(AB51, -AB57)</f>
        <v>0.19290000000000002</v>
      </c>
      <c r="AC70" s="121">
        <f>SUM(AC51, -AC57)</f>
        <v>0.1976</v>
      </c>
      <c r="AD70" s="177">
        <f>SUM(AD52, -AD58)</f>
        <v>0.18940000000000001</v>
      </c>
      <c r="AE70" s="225">
        <f>SUM(AE51, -AE57)</f>
        <v>0.20979999999999999</v>
      </c>
      <c r="AF70" s="15">
        <f>SUM(AF51, -AF57)</f>
        <v>0.21710000000000002</v>
      </c>
      <c r="AG70" s="152">
        <f>SUM(AG51, -AG57)</f>
        <v>0.2303</v>
      </c>
      <c r="AH70" s="147">
        <f>SUM(AH51, -AH57)</f>
        <v>0.24830000000000002</v>
      </c>
      <c r="AI70" s="117">
        <f>SUM(AI52, -AI58)</f>
        <v>0.23720000000000002</v>
      </c>
      <c r="AJ70" s="177">
        <f>SUM(AJ52, -AJ58)</f>
        <v>0.2359</v>
      </c>
      <c r="AK70" s="225">
        <f>SUM(AK51, -AK57)</f>
        <v>0.22819999999999999</v>
      </c>
      <c r="AL70" s="15">
        <f>SUM(AL51, -AL57)</f>
        <v>0.2142</v>
      </c>
      <c r="AM70" s="152">
        <f>SUM(AM53, -AM58)</f>
        <v>0.2777</v>
      </c>
      <c r="AN70" s="147">
        <f>SUM(AN53, -AN58)</f>
        <v>0.2646</v>
      </c>
      <c r="AO70" s="121">
        <f>SUM(AO53, -AO58)</f>
        <v>0.24789999999999998</v>
      </c>
      <c r="AP70" s="180">
        <f>SUM(AP51, -AP57)</f>
        <v>0.26</v>
      </c>
      <c r="AQ70" s="147">
        <f>SUM(AQ51, -AQ57)</f>
        <v>0.24160000000000001</v>
      </c>
      <c r="AR70" s="121">
        <f>SUM(AR51, -AR57)</f>
        <v>0.23119999999999999</v>
      </c>
      <c r="AS70" s="180">
        <f t="shared" ref="AS70:AX70" si="155">SUM(AS53, -AS58)</f>
        <v>0.248</v>
      </c>
      <c r="AT70" s="225">
        <f t="shared" si="155"/>
        <v>0.23809999999999998</v>
      </c>
      <c r="AU70" s="15">
        <f t="shared" si="155"/>
        <v>0.25509999999999999</v>
      </c>
      <c r="AV70" s="151">
        <f t="shared" si="155"/>
        <v>0.249</v>
      </c>
      <c r="AW70" s="145">
        <f t="shared" si="155"/>
        <v>0.26829999999999998</v>
      </c>
      <c r="AX70" s="117">
        <f t="shared" si="155"/>
        <v>0.26490000000000002</v>
      </c>
      <c r="AY70" s="176">
        <f>SUM(AY51, -AY57)</f>
        <v>0.2656</v>
      </c>
      <c r="AZ70" s="154">
        <f>SUM(AZ51, -AZ57)</f>
        <v>0.26579999999999998</v>
      </c>
      <c r="BA70" s="116">
        <f>SUM(BA51, -BA57)</f>
        <v>0.25290000000000001</v>
      </c>
      <c r="BB70" s="180">
        <f>SUM(BB52, -BB58)</f>
        <v>0.28590000000000004</v>
      </c>
      <c r="BC70" s="147">
        <f>SUM(BC52, -BC58)</f>
        <v>0.3039</v>
      </c>
      <c r="BD70" s="116">
        <f t="shared" ref="BD70:BI70" si="156">SUM(BD51, -BD57)</f>
        <v>0.30359999999999998</v>
      </c>
      <c r="BE70" s="176">
        <f t="shared" si="156"/>
        <v>0.33729999999999999</v>
      </c>
      <c r="BF70" s="154">
        <f t="shared" si="156"/>
        <v>0.31259999999999999</v>
      </c>
      <c r="BG70" s="116">
        <f t="shared" si="156"/>
        <v>0.3034</v>
      </c>
      <c r="BH70" s="176">
        <f t="shared" si="156"/>
        <v>0.30179999999999996</v>
      </c>
      <c r="BI70" s="154">
        <f t="shared" si="156"/>
        <v>0.28360000000000002</v>
      </c>
      <c r="BJ70" s="121">
        <f>SUM(BJ52, -BJ58)</f>
        <v>0.31879999999999997</v>
      </c>
      <c r="BK70" s="177">
        <f t="shared" ref="BK70:BQ70" si="157">SUM(BK53, -BK58)</f>
        <v>0.26200000000000001</v>
      </c>
      <c r="BL70" s="145">
        <f t="shared" si="157"/>
        <v>0.3226</v>
      </c>
      <c r="BM70" s="117">
        <f t="shared" si="157"/>
        <v>0.32889999999999997</v>
      </c>
      <c r="BN70" s="177">
        <f t="shared" si="157"/>
        <v>0.3639</v>
      </c>
      <c r="BO70" s="117">
        <f t="shared" si="157"/>
        <v>0.37929999999999997</v>
      </c>
      <c r="BP70" s="121">
        <f t="shared" si="157"/>
        <v>0.37050000000000005</v>
      </c>
      <c r="BQ70" s="121">
        <f t="shared" si="157"/>
        <v>0.37329999999999997</v>
      </c>
      <c r="BS70" s="145">
        <f t="shared" ref="BS70:CC70" si="158">SUM(BS53, -BS58)</f>
        <v>0.37</v>
      </c>
      <c r="BT70" s="116">
        <f t="shared" si="158"/>
        <v>0.34289999999999998</v>
      </c>
      <c r="BU70" s="180">
        <f t="shared" si="158"/>
        <v>0.36609999999999998</v>
      </c>
      <c r="BV70" s="145">
        <f t="shared" si="158"/>
        <v>0.37419999999999998</v>
      </c>
      <c r="BW70" s="117">
        <f t="shared" si="158"/>
        <v>0.36470000000000002</v>
      </c>
      <c r="BX70" s="180">
        <f t="shared" si="158"/>
        <v>0.36280000000000001</v>
      </c>
      <c r="BY70" s="225">
        <f t="shared" si="158"/>
        <v>0.37780000000000002</v>
      </c>
      <c r="BZ70" s="95">
        <f t="shared" si="158"/>
        <v>0.38500000000000001</v>
      </c>
      <c r="CA70" s="146">
        <f t="shared" si="158"/>
        <v>0.36849999999999999</v>
      </c>
      <c r="CB70" s="154">
        <f t="shared" si="158"/>
        <v>0.3332</v>
      </c>
      <c r="CC70" s="116">
        <f t="shared" si="158"/>
        <v>0.32919999999999999</v>
      </c>
      <c r="CD70" s="180">
        <f>SUM(CD51, -CD57)</f>
        <v>0.3039</v>
      </c>
      <c r="CE70" s="147">
        <f>SUM(CE51, -CE57)</f>
        <v>0.28270000000000001</v>
      </c>
      <c r="CF70" s="117">
        <f>SUM(CF53, -CF58)</f>
        <v>0.28010000000000002</v>
      </c>
      <c r="CG70" s="177">
        <f>SUM(CG53, -CG58)</f>
        <v>0.28089999999999998</v>
      </c>
      <c r="CH70" s="145">
        <f>SUM(CH53, -CH58)</f>
        <v>0.26080000000000003</v>
      </c>
      <c r="CI70" s="117">
        <f>SUM(CI53, -CI58)</f>
        <v>0.25650000000000001</v>
      </c>
      <c r="CJ70" s="180">
        <f>SUM(CJ51, -CJ57)</f>
        <v>0.25619999999999998</v>
      </c>
      <c r="CK70" s="147">
        <f>SUM(CK51, -CK57)</f>
        <v>0.27090000000000003</v>
      </c>
      <c r="CL70" s="121">
        <f>SUM(CL51, -CL57)</f>
        <v>0.29149999999999998</v>
      </c>
      <c r="CM70" s="180">
        <f>SUM(CM51, -CM57)</f>
        <v>0.28839999999999999</v>
      </c>
      <c r="CN70" s="147">
        <f>SUM(CN51, -CN57)</f>
        <v>0.31480000000000002</v>
      </c>
      <c r="CO70" s="117">
        <f>SUM(CO53, -CO58)</f>
        <v>0.31740000000000002</v>
      </c>
      <c r="CP70" s="180">
        <f>SUM(CP51, -CP57)</f>
        <v>0.33510000000000001</v>
      </c>
      <c r="CQ70" s="147">
        <f>SUM(CQ51, -CQ57)</f>
        <v>0.36380000000000001</v>
      </c>
      <c r="CR70" s="121">
        <f>SUM(CR51, -CR57)</f>
        <v>0.3493</v>
      </c>
      <c r="CS70" s="180">
        <f>SUM(CS52, -CS58)</f>
        <v>0.36030000000000001</v>
      </c>
      <c r="CT70" s="147">
        <f>SUM(CT51, -CT57)</f>
        <v>0.3765</v>
      </c>
      <c r="CU70" s="121">
        <f>SUM(CU51, -CU57)</f>
        <v>0.35770000000000002</v>
      </c>
      <c r="CV70" s="177">
        <f>SUM(CV53, -CV58)</f>
        <v>0.31340000000000001</v>
      </c>
      <c r="CW70" s="147">
        <f>SUM(CW53, -CW58)</f>
        <v>0.30549999999999999</v>
      </c>
      <c r="CX70" s="117">
        <f>SUM(CX53, -CX58)</f>
        <v>0.3342</v>
      </c>
      <c r="CY70" s="177">
        <f>SUM(CY53, -CY58)</f>
        <v>0.35319999999999996</v>
      </c>
      <c r="CZ70" s="121">
        <f>SUM(CZ53, -CZ58)</f>
        <v>0.36080000000000001</v>
      </c>
      <c r="DA70" s="6">
        <f>SUM(DA51, -DA57)</f>
        <v>0</v>
      </c>
      <c r="DB70" s="6">
        <f>SUM(DB52, -DB58)</f>
        <v>0</v>
      </c>
      <c r="DC70" s="6">
        <f>SUM(DC51, -DC56)</f>
        <v>0</v>
      </c>
      <c r="DD70" s="6">
        <f>SUM(DD52, -DD58)</f>
        <v>0</v>
      </c>
      <c r="DE70" s="6">
        <f>SUM(DE52, -DE58)</f>
        <v>0</v>
      </c>
      <c r="DF70" s="6">
        <f>SUM(DF52, -DF58)</f>
        <v>0</v>
      </c>
      <c r="DG70" s="6">
        <f>SUM(DG51, -DG57)</f>
        <v>0</v>
      </c>
      <c r="DH70" s="6">
        <f>SUM(DH52, -DH58)</f>
        <v>0</v>
      </c>
      <c r="DI70" s="6">
        <f>SUM(DI51, -DI56)</f>
        <v>0</v>
      </c>
      <c r="DJ70" s="6">
        <f>SUM(DJ52, -DJ58)</f>
        <v>0</v>
      </c>
      <c r="DK70" s="6">
        <f>SUM(DK52, -DK58)</f>
        <v>0</v>
      </c>
      <c r="DL70" s="6">
        <f>SUM(DL52, -DL58)</f>
        <v>0</v>
      </c>
      <c r="DM70" s="6">
        <f>SUM(DM51, -DM57)</f>
        <v>0</v>
      </c>
      <c r="DN70" s="6">
        <f>SUM(DN52, -DN58)</f>
        <v>0</v>
      </c>
      <c r="DO70" s="6">
        <f>SUM(DO51, -DO56)</f>
        <v>0</v>
      </c>
      <c r="DP70" s="6">
        <f>SUM(DP52, -DP58)</f>
        <v>0</v>
      </c>
      <c r="DQ70" s="6">
        <f>SUM(DQ52, -DQ58)</f>
        <v>0</v>
      </c>
      <c r="DR70" s="6">
        <f>SUM(DR52, -DR58)</f>
        <v>0</v>
      </c>
      <c r="DS70" s="6">
        <f>SUM(DS51, -DS57)</f>
        <v>0</v>
      </c>
      <c r="DT70" s="6">
        <f>SUM(DT52, -DT58)</f>
        <v>0</v>
      </c>
      <c r="DU70" s="6">
        <f>SUM(DU51, -DU56)</f>
        <v>0</v>
      </c>
      <c r="DV70" s="6">
        <f>SUM(DV52, -DV58)</f>
        <v>0</v>
      </c>
      <c r="DW70" s="6">
        <f>SUM(DW52, -DW58)</f>
        <v>0</v>
      </c>
      <c r="DX70" s="6">
        <f>SUM(DX52, -DX58)</f>
        <v>0</v>
      </c>
      <c r="DY70" s="6">
        <f>SUM(DY51, -DY57)</f>
        <v>0</v>
      </c>
      <c r="DZ70" s="6">
        <f>SUM(DZ52, -DZ58)</f>
        <v>0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6">
        <f>SUM(EK51, -EK56)</f>
        <v>0</v>
      </c>
      <c r="EL70" s="6">
        <f>SUM(EL52, -EL58)</f>
        <v>0</v>
      </c>
      <c r="EM70" s="6">
        <f>SUM(EM52, -EM58)</f>
        <v>0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3"/>
      <c r="D71" s="143" t="s">
        <v>42</v>
      </c>
      <c r="E71" s="11" t="s">
        <v>37</v>
      </c>
      <c r="F71" s="144" t="s">
        <v>67</v>
      </c>
      <c r="G71" s="153" t="s">
        <v>46</v>
      </c>
      <c r="H71" s="115" t="s">
        <v>46</v>
      </c>
      <c r="I71" s="175" t="s">
        <v>63</v>
      </c>
      <c r="J71" s="143" t="s">
        <v>60</v>
      </c>
      <c r="K71" s="118" t="s">
        <v>49</v>
      </c>
      <c r="L71" s="178" t="s">
        <v>42</v>
      </c>
      <c r="M71" s="143" t="s">
        <v>55</v>
      </c>
      <c r="N71" s="118" t="s">
        <v>55</v>
      </c>
      <c r="O71" s="178" t="s">
        <v>55</v>
      </c>
      <c r="P71" s="143" t="s">
        <v>55</v>
      </c>
      <c r="Q71" s="118" t="s">
        <v>55</v>
      </c>
      <c r="R71" s="178" t="s">
        <v>42</v>
      </c>
      <c r="S71" s="224" t="s">
        <v>49</v>
      </c>
      <c r="T71" s="42" t="s">
        <v>49</v>
      </c>
      <c r="U71" s="148" t="s">
        <v>49</v>
      </c>
      <c r="V71" s="228" t="s">
        <v>40</v>
      </c>
      <c r="W71" s="42" t="s">
        <v>49</v>
      </c>
      <c r="X71" s="158" t="s">
        <v>84</v>
      </c>
      <c r="Y71" s="164" t="s">
        <v>84</v>
      </c>
      <c r="Z71" s="124" t="s">
        <v>40</v>
      </c>
      <c r="AA71" s="183" t="s">
        <v>40</v>
      </c>
      <c r="AB71" s="143" t="s">
        <v>49</v>
      </c>
      <c r="AC71" s="118" t="s">
        <v>49</v>
      </c>
      <c r="AD71" s="178" t="s">
        <v>49</v>
      </c>
      <c r="AE71" s="228" t="s">
        <v>40</v>
      </c>
      <c r="AF71" s="42" t="s">
        <v>42</v>
      </c>
      <c r="AG71" s="148" t="s">
        <v>42</v>
      </c>
      <c r="AH71" s="164" t="s">
        <v>47</v>
      </c>
      <c r="AI71" s="118" t="s">
        <v>42</v>
      </c>
      <c r="AJ71" s="178" t="s">
        <v>70</v>
      </c>
      <c r="AK71" s="224" t="s">
        <v>42</v>
      </c>
      <c r="AL71" s="23" t="s">
        <v>51</v>
      </c>
      <c r="AM71" s="148" t="s">
        <v>49</v>
      </c>
      <c r="AN71" s="143" t="s">
        <v>70</v>
      </c>
      <c r="AO71" s="118" t="s">
        <v>70</v>
      </c>
      <c r="AP71" s="178" t="s">
        <v>49</v>
      </c>
      <c r="AQ71" s="143" t="s">
        <v>49</v>
      </c>
      <c r="AR71" s="118" t="s">
        <v>49</v>
      </c>
      <c r="AS71" s="178" t="s">
        <v>70</v>
      </c>
      <c r="AT71" s="224" t="s">
        <v>49</v>
      </c>
      <c r="AU71" s="42" t="s">
        <v>49</v>
      </c>
      <c r="AV71" s="148" t="s">
        <v>49</v>
      </c>
      <c r="AW71" s="201" t="s">
        <v>59</v>
      </c>
      <c r="AX71" s="189" t="s">
        <v>52</v>
      </c>
      <c r="AY71" s="183" t="s">
        <v>84</v>
      </c>
      <c r="AZ71" s="165" t="s">
        <v>44</v>
      </c>
      <c r="BA71" s="189" t="s">
        <v>44</v>
      </c>
      <c r="BB71" s="200" t="s">
        <v>52</v>
      </c>
      <c r="BC71" s="165" t="s">
        <v>52</v>
      </c>
      <c r="BD71" s="189" t="s">
        <v>44</v>
      </c>
      <c r="BE71" s="200" t="s">
        <v>44</v>
      </c>
      <c r="BF71" s="165" t="s">
        <v>44</v>
      </c>
      <c r="BG71" s="189" t="s">
        <v>44</v>
      </c>
      <c r="BH71" s="200" t="s">
        <v>37</v>
      </c>
      <c r="BI71" s="165" t="s">
        <v>37</v>
      </c>
      <c r="BJ71" s="189" t="s">
        <v>37</v>
      </c>
      <c r="BK71" s="200" t="s">
        <v>52</v>
      </c>
      <c r="BL71" s="201" t="s">
        <v>59</v>
      </c>
      <c r="BM71" s="189" t="s">
        <v>52</v>
      </c>
      <c r="BN71" s="187" t="s">
        <v>59</v>
      </c>
      <c r="BO71" s="169" t="s">
        <v>59</v>
      </c>
      <c r="BP71" s="169" t="s">
        <v>59</v>
      </c>
      <c r="BQ71" s="169" t="s">
        <v>59</v>
      </c>
      <c r="BS71" s="201" t="s">
        <v>59</v>
      </c>
      <c r="BT71" s="189" t="s">
        <v>51</v>
      </c>
      <c r="BU71" s="178" t="s">
        <v>70</v>
      </c>
      <c r="BV71" s="143" t="s">
        <v>70</v>
      </c>
      <c r="BW71" s="118" t="s">
        <v>70</v>
      </c>
      <c r="BX71" s="178" t="s">
        <v>70</v>
      </c>
      <c r="BY71" s="229" t="s">
        <v>59</v>
      </c>
      <c r="BZ71" s="23" t="s">
        <v>51</v>
      </c>
      <c r="CA71" s="148" t="s">
        <v>70</v>
      </c>
      <c r="CB71" s="164" t="s">
        <v>84</v>
      </c>
      <c r="CC71" s="118" t="s">
        <v>70</v>
      </c>
      <c r="CD71" s="183" t="s">
        <v>84</v>
      </c>
      <c r="CE71" s="164" t="s">
        <v>84</v>
      </c>
      <c r="CF71" s="118" t="s">
        <v>70</v>
      </c>
      <c r="CG71" s="200" t="s">
        <v>52</v>
      </c>
      <c r="CH71" s="165" t="s">
        <v>52</v>
      </c>
      <c r="CI71" s="189" t="s">
        <v>52</v>
      </c>
      <c r="CJ71" s="183" t="s">
        <v>84</v>
      </c>
      <c r="CK71" s="164" t="s">
        <v>84</v>
      </c>
      <c r="CL71" s="124" t="s">
        <v>84</v>
      </c>
      <c r="CM71" s="178" t="s">
        <v>49</v>
      </c>
      <c r="CN71" s="164" t="s">
        <v>84</v>
      </c>
      <c r="CO71" s="118" t="s">
        <v>70</v>
      </c>
      <c r="CP71" s="183" t="s">
        <v>84</v>
      </c>
      <c r="CQ71" s="201" t="s">
        <v>59</v>
      </c>
      <c r="CR71" s="169" t="s">
        <v>59</v>
      </c>
      <c r="CS71" s="187" t="s">
        <v>59</v>
      </c>
      <c r="CT71" s="165" t="s">
        <v>51</v>
      </c>
      <c r="CU71" s="124" t="s">
        <v>84</v>
      </c>
      <c r="CV71" s="178" t="s">
        <v>70</v>
      </c>
      <c r="CW71" s="164" t="s">
        <v>84</v>
      </c>
      <c r="CX71" s="189" t="s">
        <v>51</v>
      </c>
      <c r="CY71" s="200" t="s">
        <v>51</v>
      </c>
      <c r="CZ71" s="124" t="s">
        <v>84</v>
      </c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4">
        <f>SUM(C57, -C68,)</f>
        <v>0</v>
      </c>
      <c r="D72" s="147">
        <f>SUM(D51, -D55)</f>
        <v>4.1000000000000002E-2</v>
      </c>
      <c r="E72" s="15">
        <f>SUM(E53, -E58)</f>
        <v>6.6600000000000006E-2</v>
      </c>
      <c r="F72" s="151">
        <f>SUM(F51, -F56)</f>
        <v>0.1195</v>
      </c>
      <c r="G72" s="154">
        <f>SUM(G51, -G55)</f>
        <v>0.20910000000000001</v>
      </c>
      <c r="H72" s="116">
        <f>SUM(H51, -H55)</f>
        <v>0.20910000000000001</v>
      </c>
      <c r="I72" s="177">
        <f>SUM(I51, -I55)</f>
        <v>0.17359999999999998</v>
      </c>
      <c r="J72" s="147">
        <f>SUM(J52, -J57)</f>
        <v>0.15529999999999999</v>
      </c>
      <c r="K72" s="121">
        <f>SUM(K51, -K56)</f>
        <v>0.15160000000000001</v>
      </c>
      <c r="L72" s="180">
        <f t="shared" ref="L72:T72" si="159">SUM(L51, -L55)</f>
        <v>0.15260000000000001</v>
      </c>
      <c r="M72" s="149">
        <f t="shared" si="159"/>
        <v>0.15459999999999999</v>
      </c>
      <c r="N72" s="119">
        <f t="shared" si="159"/>
        <v>0.15390000000000001</v>
      </c>
      <c r="O72" s="179">
        <f t="shared" si="159"/>
        <v>0.1736</v>
      </c>
      <c r="P72" s="149">
        <f t="shared" si="159"/>
        <v>0.18690000000000001</v>
      </c>
      <c r="Q72" s="119">
        <f t="shared" si="159"/>
        <v>0.19530000000000003</v>
      </c>
      <c r="R72" s="180">
        <f t="shared" si="159"/>
        <v>0.20900000000000002</v>
      </c>
      <c r="S72" s="225">
        <f t="shared" si="159"/>
        <v>0.21690000000000001</v>
      </c>
      <c r="T72" s="15">
        <f t="shared" si="159"/>
        <v>0.22340000000000002</v>
      </c>
      <c r="U72" s="152">
        <f>SUM(U51, -U55)</f>
        <v>0.17560000000000001</v>
      </c>
      <c r="V72" s="225">
        <f>SUM(V52, -V58)</f>
        <v>0.15820000000000001</v>
      </c>
      <c r="W72" s="15">
        <f>SUM(W51, -W55)</f>
        <v>0.1719</v>
      </c>
      <c r="X72" s="151">
        <f>SUM(X52, -X58)</f>
        <v>0.19929999999999998</v>
      </c>
      <c r="Y72" s="145">
        <f>SUM(Y52, -Y58)</f>
        <v>0.2142</v>
      </c>
      <c r="Z72" s="121">
        <f>SUM(Z52, -Z57)</f>
        <v>0.21739999999999998</v>
      </c>
      <c r="AA72" s="180">
        <f>SUM(AA52, -AA57)</f>
        <v>0.2</v>
      </c>
      <c r="AB72" s="147">
        <f>SUM(AB51, -AB56)</f>
        <v>0.17580000000000001</v>
      </c>
      <c r="AC72" s="121">
        <f>SUM(AC51, -AC56)</f>
        <v>0.18559999999999999</v>
      </c>
      <c r="AD72" s="180">
        <f>SUM(AD51, -AD56)</f>
        <v>0.18329999999999999</v>
      </c>
      <c r="AE72" s="225">
        <f>SUM(AE52, -AE57)</f>
        <v>0.20599999999999999</v>
      </c>
      <c r="AF72" s="15">
        <f>SUM(AF51, -AF56)</f>
        <v>0.20650000000000002</v>
      </c>
      <c r="AG72" s="152">
        <f>SUM(AG51, -AG56)</f>
        <v>0.2077</v>
      </c>
      <c r="AH72" s="147">
        <f>SUM(AH52, -AH57)</f>
        <v>0.22289999999999999</v>
      </c>
      <c r="AI72" s="121">
        <f>SUM(AI51, -AI56)</f>
        <v>0.20500000000000002</v>
      </c>
      <c r="AJ72" s="180">
        <f>SUM(AJ51, -AJ56)</f>
        <v>0.21910000000000002</v>
      </c>
      <c r="AK72" s="225">
        <f>SUM(AK51, -AK56)</f>
        <v>0.1883</v>
      </c>
      <c r="AL72" s="15">
        <f>SUM(AL53, -AL58)</f>
        <v>0.21</v>
      </c>
      <c r="AM72" s="152">
        <f>SUM(AM51, -AM57)</f>
        <v>0.23330000000000001</v>
      </c>
      <c r="AN72" s="147">
        <f>SUM(AN51, -AN57)</f>
        <v>0.2359</v>
      </c>
      <c r="AO72" s="121">
        <f>SUM(AO51, -AO57)</f>
        <v>0.23549999999999999</v>
      </c>
      <c r="AP72" s="180">
        <f>SUM(AP51, -AP56)</f>
        <v>0.25459999999999999</v>
      </c>
      <c r="AQ72" s="147">
        <f>SUM(AQ51, -AQ56)</f>
        <v>0.23330000000000001</v>
      </c>
      <c r="AR72" s="121">
        <f>SUM(AR51, -AR56)</f>
        <v>0.23009999999999997</v>
      </c>
      <c r="AS72" s="180">
        <f>SUM(AS51, -AS57)</f>
        <v>0.23500000000000001</v>
      </c>
      <c r="AT72" s="225">
        <f>SUM(AT51, -AT57)</f>
        <v>0.21190000000000001</v>
      </c>
      <c r="AU72" s="15">
        <f>SUM(AU51, -AU57)</f>
        <v>0.21749999999999997</v>
      </c>
      <c r="AV72" s="152">
        <f>SUM(AV51, -AV57)</f>
        <v>0.19800000000000001</v>
      </c>
      <c r="AW72" s="154">
        <f>SUM(AW54, -AW58)</f>
        <v>0.2235</v>
      </c>
      <c r="AX72" s="116">
        <f>SUM(AX51, -AX57)</f>
        <v>0.25159999999999999</v>
      </c>
      <c r="AY72" s="177">
        <f>SUM(AY53, -AY58)</f>
        <v>0.25109999999999999</v>
      </c>
      <c r="AZ72" s="147">
        <f t="shared" ref="AZ72:BE72" si="160">SUM(AZ51, -AZ56)</f>
        <v>0.24559999999999998</v>
      </c>
      <c r="BA72" s="121">
        <f t="shared" si="160"/>
        <v>0.24430000000000002</v>
      </c>
      <c r="BB72" s="176">
        <f t="shared" si="160"/>
        <v>0.26329999999999998</v>
      </c>
      <c r="BC72" s="154">
        <f t="shared" si="160"/>
        <v>0.30299999999999999</v>
      </c>
      <c r="BD72" s="121">
        <f t="shared" si="160"/>
        <v>0.29220000000000002</v>
      </c>
      <c r="BE72" s="180">
        <f t="shared" si="160"/>
        <v>0.30659999999999998</v>
      </c>
      <c r="BF72" s="147">
        <f t="shared" ref="BF72" si="161">SUM(BF51, -BF56)</f>
        <v>0.28760000000000002</v>
      </c>
      <c r="BG72" s="121">
        <f t="shared" ref="BG72" si="162">SUM(BG51, -BG56)</f>
        <v>0.2656</v>
      </c>
      <c r="BH72" s="180">
        <f>SUM(BH51, -BH56)</f>
        <v>0.27400000000000002</v>
      </c>
      <c r="BI72" s="147">
        <f>SUM(BI51, -BI56)</f>
        <v>0.26200000000000001</v>
      </c>
      <c r="BJ72" s="121">
        <f>SUM(BJ51, -BJ56)</f>
        <v>0.28270000000000001</v>
      </c>
      <c r="BK72" s="176">
        <f>SUM(BK51, -BK57)</f>
        <v>0.25070000000000003</v>
      </c>
      <c r="BL72" s="154">
        <f>SUM(BL54, -BL58)</f>
        <v>0.27839999999999998</v>
      </c>
      <c r="BM72" s="116">
        <f>SUM(BM51, -BM57)</f>
        <v>0.27729999999999999</v>
      </c>
      <c r="BN72" s="176">
        <f>SUM(BN54, -BN58)</f>
        <v>0.31940000000000002</v>
      </c>
      <c r="BO72" s="116">
        <f>SUM(BO54, -BO58)</f>
        <v>0.33140000000000003</v>
      </c>
      <c r="BP72" s="116">
        <f>SUM(BP54, -BP58)</f>
        <v>0.33650000000000002</v>
      </c>
      <c r="BQ72" s="116">
        <f>SUM(BQ54, -BQ58)</f>
        <v>0.3478</v>
      </c>
      <c r="BS72" s="154">
        <f>SUM(BS54, -BS58)</f>
        <v>0.34499999999999997</v>
      </c>
      <c r="BT72" s="121">
        <f>SUM(BT54, -BT58)</f>
        <v>0.33329999999999999</v>
      </c>
      <c r="BU72" s="180">
        <f>SUM(BU51, -BU57)</f>
        <v>0.33399999999999996</v>
      </c>
      <c r="BV72" s="147">
        <f>SUM(BV51, -BV57)</f>
        <v>0.3589</v>
      </c>
      <c r="BW72" s="121">
        <f>SUM(BW51, -BW57)</f>
        <v>0.3584</v>
      </c>
      <c r="BX72" s="180">
        <f>SUM(BX51, -BX57)</f>
        <v>0.3574</v>
      </c>
      <c r="BY72" s="231">
        <f>SUM(BY54, -BY58)</f>
        <v>0.36100000000000004</v>
      </c>
      <c r="BZ72" s="15">
        <f>SUM(BZ54, -BZ58)</f>
        <v>0.37729999999999997</v>
      </c>
      <c r="CA72" s="152">
        <f>SUM(CA51, -CA57)</f>
        <v>0.35289999999999999</v>
      </c>
      <c r="CB72" s="145">
        <f>SUM(CB54, -CB58)</f>
        <v>0.3014</v>
      </c>
      <c r="CC72" s="121">
        <f>SUM(CC51, -CC57)</f>
        <v>0.29949999999999999</v>
      </c>
      <c r="CD72" s="177">
        <f>SUM(CD53, -CD58)</f>
        <v>0.28079999999999999</v>
      </c>
      <c r="CE72" s="145">
        <f>SUM(CE53, -CE58)</f>
        <v>0.2732</v>
      </c>
      <c r="CF72" s="121">
        <f>SUM(CF51, -CF57)</f>
        <v>0.26150000000000001</v>
      </c>
      <c r="CG72" s="176">
        <f>SUM(CG51, -CG57)</f>
        <v>0.2409</v>
      </c>
      <c r="CH72" s="154">
        <f>SUM(CH51, -CH57)</f>
        <v>0.23080000000000001</v>
      </c>
      <c r="CI72" s="116">
        <f>SUM(CI51, -CI57)</f>
        <v>0.24940000000000001</v>
      </c>
      <c r="CJ72" s="177">
        <f>SUM(CJ53, -CJ58)</f>
        <v>0.24959999999999999</v>
      </c>
      <c r="CK72" s="145">
        <f>SUM(CK53, -CK58)</f>
        <v>0.25990000000000002</v>
      </c>
      <c r="CL72" s="117">
        <f>SUM(CL53, -CL58)</f>
        <v>0.26329999999999998</v>
      </c>
      <c r="CM72" s="180">
        <f>SUM(CM51, -CM56)</f>
        <v>0.25380000000000003</v>
      </c>
      <c r="CN72" s="145">
        <f>SUM(CN53, -CN58)</f>
        <v>0.28120000000000001</v>
      </c>
      <c r="CO72" s="121">
        <f>SUM(CO51, -CO57)</f>
        <v>0.31730000000000003</v>
      </c>
      <c r="CP72" s="177">
        <f t="shared" ref="CP72:CU72" si="163">SUM(CP53, -CP58)</f>
        <v>0.31230000000000002</v>
      </c>
      <c r="CQ72" s="154">
        <f t="shared" si="163"/>
        <v>0.36319999999999997</v>
      </c>
      <c r="CR72" s="116">
        <f t="shared" si="163"/>
        <v>0.33150000000000002</v>
      </c>
      <c r="CS72" s="176">
        <f t="shared" si="163"/>
        <v>0.33660000000000001</v>
      </c>
      <c r="CT72" s="147">
        <f t="shared" si="163"/>
        <v>0.36480000000000001</v>
      </c>
      <c r="CU72" s="117">
        <f t="shared" si="163"/>
        <v>0.34420000000000001</v>
      </c>
      <c r="CV72" s="180">
        <f>SUM(CV51, -CV57)</f>
        <v>0.30330000000000001</v>
      </c>
      <c r="CW72" s="145">
        <f>SUM(CW54, -CW58)</f>
        <v>0.29799999999999999</v>
      </c>
      <c r="CX72" s="121">
        <f>SUM(CX54, -CX58)</f>
        <v>0.32629999999999998</v>
      </c>
      <c r="CY72" s="180">
        <f>SUM(CY54, -CY58)</f>
        <v>0.35559999999999997</v>
      </c>
      <c r="CZ72" s="117">
        <f>SUM(CZ54, -CZ58)</f>
        <v>0.35760000000000003</v>
      </c>
      <c r="DA72" s="6">
        <f>SUM(DA57, -DA68)</f>
        <v>0</v>
      </c>
      <c r="DB72" s="6">
        <f>SUM(DB57, -DB68)</f>
        <v>0</v>
      </c>
      <c r="DC72" s="6">
        <f>SUM(DC57, -DC68,)</f>
        <v>0</v>
      </c>
      <c r="DD72" s="6">
        <f>SUM(DD57, -DD68,)</f>
        <v>0</v>
      </c>
      <c r="DE72" s="6">
        <f>SUM(DE57, -DE68)</f>
        <v>0</v>
      </c>
      <c r="DF72" s="6">
        <f>SUM(DF57, -DF68)</f>
        <v>0</v>
      </c>
      <c r="DG72" s="6">
        <f>SUM(DG57, -DG68)</f>
        <v>0</v>
      </c>
      <c r="DH72" s="6">
        <f>SUM(DH57, -DH68)</f>
        <v>0</v>
      </c>
      <c r="DI72" s="6">
        <f>SUM(DI57, -DI68,)</f>
        <v>0</v>
      </c>
      <c r="DJ72" s="6">
        <f>SUM(DJ57, -DJ68,)</f>
        <v>0</v>
      </c>
      <c r="DK72" s="6">
        <f>SUM(DK57, -DK68)</f>
        <v>0</v>
      </c>
      <c r="DL72" s="6">
        <f>SUM(DL57, -DL68)</f>
        <v>0</v>
      </c>
      <c r="DM72" s="6">
        <f>SUM(DM57, -DM68)</f>
        <v>0</v>
      </c>
      <c r="DN72" s="6">
        <f>SUM(DN57, -DN68)</f>
        <v>0</v>
      </c>
      <c r="DO72" s="6">
        <f>SUM(DO57, -DO68,)</f>
        <v>0</v>
      </c>
      <c r="DP72" s="6">
        <f>SUM(DP57, -DP68,)</f>
        <v>0</v>
      </c>
      <c r="DQ72" s="6">
        <f>SUM(DQ57, -DQ68)</f>
        <v>0</v>
      </c>
      <c r="DR72" s="6">
        <f>SUM(DR57, -DR68)</f>
        <v>0</v>
      </c>
      <c r="DS72" s="6">
        <f>SUM(DS57, -DS68)</f>
        <v>0</v>
      </c>
      <c r="DT72" s="6">
        <f>SUM(DT57, -DT68)</f>
        <v>0</v>
      </c>
      <c r="DU72" s="6">
        <f>SUM(DU57, -DU68,)</f>
        <v>0</v>
      </c>
      <c r="DV72" s="6">
        <f>SUM(DV57, -DV68,)</f>
        <v>0</v>
      </c>
      <c r="DW72" s="6">
        <f>SUM(DW57, -DW68)</f>
        <v>0</v>
      </c>
      <c r="DX72" s="6">
        <f>SUM(DX57, -DX68)</f>
        <v>0</v>
      </c>
      <c r="DY72" s="6">
        <f>SUM(DY57, -DY68)</f>
        <v>0</v>
      </c>
      <c r="DZ72" s="6">
        <f>SUM(DZ57, -DZ68)</f>
        <v>0</v>
      </c>
      <c r="EA72" s="6">
        <f>SUM(EA57, -EA68,)</f>
        <v>0</v>
      </c>
      <c r="EB72" s="6">
        <f>SUM(EB57, -EB68,)</f>
        <v>0</v>
      </c>
      <c r="EC72" s="6">
        <f t="shared" ref="EC72:EI72" si="164">SUM(EC57, -EC68)</f>
        <v>0</v>
      </c>
      <c r="ED72" s="6">
        <f t="shared" si="164"/>
        <v>0</v>
      </c>
      <c r="EE72" s="6">
        <f t="shared" si="164"/>
        <v>0</v>
      </c>
      <c r="EF72" s="6">
        <f t="shared" si="164"/>
        <v>0</v>
      </c>
      <c r="EG72" s="6">
        <f t="shared" si="164"/>
        <v>0</v>
      </c>
      <c r="EH72" s="6">
        <f t="shared" si="164"/>
        <v>0</v>
      </c>
      <c r="EI72" s="6">
        <f t="shared" si="164"/>
        <v>0</v>
      </c>
      <c r="EK72" s="6">
        <f>SUM(EK57, -EK68,)</f>
        <v>0</v>
      </c>
      <c r="EL72" s="6">
        <f>SUM(EL57, -EL68,)</f>
        <v>0</v>
      </c>
      <c r="EM72" s="6">
        <f>SUM(EM57, -EM68)</f>
        <v>0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5">SUM(GU57, -GU68)</f>
        <v>0</v>
      </c>
      <c r="GV72" s="6">
        <f t="shared" si="165"/>
        <v>0</v>
      </c>
      <c r="GW72" s="6">
        <f t="shared" si="165"/>
        <v>0</v>
      </c>
      <c r="GX72" s="6">
        <f t="shared" si="165"/>
        <v>0</v>
      </c>
      <c r="GY72" s="6">
        <f t="shared" si="165"/>
        <v>0</v>
      </c>
      <c r="GZ72" s="6">
        <f t="shared" si="165"/>
        <v>0</v>
      </c>
      <c r="HA72" s="6">
        <f t="shared" si="165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6">SUM(JM57, -JM68)</f>
        <v>0</v>
      </c>
      <c r="JN72" s="6">
        <f t="shared" si="166"/>
        <v>0</v>
      </c>
      <c r="JO72" s="6">
        <f t="shared" si="166"/>
        <v>0</v>
      </c>
      <c r="JP72" s="6">
        <f t="shared" si="166"/>
        <v>0</v>
      </c>
      <c r="JQ72" s="6">
        <f t="shared" si="166"/>
        <v>0</v>
      </c>
      <c r="JR72" s="6">
        <f t="shared" si="166"/>
        <v>0</v>
      </c>
      <c r="JS72" s="6">
        <f t="shared" si="166"/>
        <v>0</v>
      </c>
    </row>
    <row r="73" spans="1:279" ht="15.75" thickBot="1" x14ac:dyDescent="0.3">
      <c r="A73" s="60"/>
      <c r="B73" s="60"/>
      <c r="C73" s="103"/>
      <c r="D73" s="143" t="s">
        <v>60</v>
      </c>
      <c r="E73" s="45" t="s">
        <v>46</v>
      </c>
      <c r="F73" s="144" t="s">
        <v>57</v>
      </c>
      <c r="G73" s="153" t="s">
        <v>57</v>
      </c>
      <c r="H73" s="115" t="s">
        <v>57</v>
      </c>
      <c r="I73" s="175" t="s">
        <v>67</v>
      </c>
      <c r="J73" s="153" t="s">
        <v>46</v>
      </c>
      <c r="K73" s="115" t="s">
        <v>52</v>
      </c>
      <c r="L73" s="183" t="s">
        <v>84</v>
      </c>
      <c r="M73" s="164" t="s">
        <v>84</v>
      </c>
      <c r="N73" s="124" t="s">
        <v>84</v>
      </c>
      <c r="O73" s="178" t="s">
        <v>70</v>
      </c>
      <c r="P73" s="143" t="s">
        <v>70</v>
      </c>
      <c r="Q73" s="118" t="s">
        <v>68</v>
      </c>
      <c r="R73" s="178" t="s">
        <v>68</v>
      </c>
      <c r="S73" s="224" t="s">
        <v>70</v>
      </c>
      <c r="T73" s="42" t="s">
        <v>70</v>
      </c>
      <c r="U73" s="148" t="s">
        <v>70</v>
      </c>
      <c r="V73" s="224" t="s">
        <v>49</v>
      </c>
      <c r="W73" s="32" t="s">
        <v>40</v>
      </c>
      <c r="X73" s="148" t="s">
        <v>49</v>
      </c>
      <c r="Y73" s="164" t="s">
        <v>40</v>
      </c>
      <c r="Z73" s="118" t="s">
        <v>55</v>
      </c>
      <c r="AA73" s="178" t="s">
        <v>49</v>
      </c>
      <c r="AB73" s="164" t="s">
        <v>40</v>
      </c>
      <c r="AC73" s="124" t="s">
        <v>40</v>
      </c>
      <c r="AD73" s="183" t="s">
        <v>40</v>
      </c>
      <c r="AE73" s="224" t="s">
        <v>49</v>
      </c>
      <c r="AF73" s="32" t="s">
        <v>47</v>
      </c>
      <c r="AG73" s="158" t="s">
        <v>47</v>
      </c>
      <c r="AH73" s="143" t="s">
        <v>42</v>
      </c>
      <c r="AI73" s="124" t="s">
        <v>47</v>
      </c>
      <c r="AJ73" s="178" t="s">
        <v>42</v>
      </c>
      <c r="AK73" s="238" t="s">
        <v>51</v>
      </c>
      <c r="AL73" s="42" t="s">
        <v>42</v>
      </c>
      <c r="AM73" s="148" t="s">
        <v>70</v>
      </c>
      <c r="AN73" s="143" t="s">
        <v>49</v>
      </c>
      <c r="AO73" s="118" t="s">
        <v>49</v>
      </c>
      <c r="AP73" s="200" t="s">
        <v>51</v>
      </c>
      <c r="AQ73" s="165" t="s">
        <v>51</v>
      </c>
      <c r="AR73" s="189" t="s">
        <v>51</v>
      </c>
      <c r="AS73" s="178" t="s">
        <v>49</v>
      </c>
      <c r="AT73" s="224" t="s">
        <v>70</v>
      </c>
      <c r="AU73" s="42" t="s">
        <v>70</v>
      </c>
      <c r="AV73" s="234" t="s">
        <v>44</v>
      </c>
      <c r="AW73" s="143" t="s">
        <v>70</v>
      </c>
      <c r="AX73" s="189" t="s">
        <v>44</v>
      </c>
      <c r="AY73" s="200" t="s">
        <v>44</v>
      </c>
      <c r="AZ73" s="165" t="s">
        <v>37</v>
      </c>
      <c r="BA73" s="124" t="s">
        <v>84</v>
      </c>
      <c r="BB73" s="178" t="s">
        <v>49</v>
      </c>
      <c r="BC73" s="165" t="s">
        <v>37</v>
      </c>
      <c r="BD73" s="124" t="s">
        <v>84</v>
      </c>
      <c r="BE73" s="200" t="s">
        <v>37</v>
      </c>
      <c r="BF73" s="165" t="s">
        <v>37</v>
      </c>
      <c r="BG73" s="189" t="s">
        <v>37</v>
      </c>
      <c r="BH73" s="200" t="s">
        <v>44</v>
      </c>
      <c r="BI73" s="201" t="s">
        <v>59</v>
      </c>
      <c r="BJ73" s="189" t="s">
        <v>44</v>
      </c>
      <c r="BK73" s="187" t="s">
        <v>59</v>
      </c>
      <c r="BL73" s="165" t="s">
        <v>52</v>
      </c>
      <c r="BM73" s="169" t="s">
        <v>59</v>
      </c>
      <c r="BN73" s="178" t="s">
        <v>70</v>
      </c>
      <c r="BO73" s="118" t="s">
        <v>42</v>
      </c>
      <c r="BP73" s="124" t="s">
        <v>40</v>
      </c>
      <c r="BQ73" s="118" t="s">
        <v>42</v>
      </c>
      <c r="BS73" s="143" t="s">
        <v>70</v>
      </c>
      <c r="BT73" s="118" t="s">
        <v>42</v>
      </c>
      <c r="BU73" s="187" t="s">
        <v>59</v>
      </c>
      <c r="BV73" s="201" t="s">
        <v>59</v>
      </c>
      <c r="BW73" s="169" t="s">
        <v>59</v>
      </c>
      <c r="BX73" s="187" t="s">
        <v>59</v>
      </c>
      <c r="BY73" s="224" t="s">
        <v>70</v>
      </c>
      <c r="BZ73" s="42" t="s">
        <v>70</v>
      </c>
      <c r="CA73" s="234" t="s">
        <v>51</v>
      </c>
      <c r="CB73" s="143" t="s">
        <v>70</v>
      </c>
      <c r="CC73" s="124" t="s">
        <v>84</v>
      </c>
      <c r="CD73" s="178" t="s">
        <v>49</v>
      </c>
      <c r="CE73" s="165" t="s">
        <v>52</v>
      </c>
      <c r="CF73" s="118" t="s">
        <v>49</v>
      </c>
      <c r="CG73" s="178" t="s">
        <v>70</v>
      </c>
      <c r="CH73" s="201" t="s">
        <v>59</v>
      </c>
      <c r="CI73" s="118" t="s">
        <v>70</v>
      </c>
      <c r="CJ73" s="178" t="s">
        <v>49</v>
      </c>
      <c r="CK73" s="165" t="s">
        <v>52</v>
      </c>
      <c r="CL73" s="118" t="s">
        <v>49</v>
      </c>
      <c r="CM73" s="183" t="s">
        <v>84</v>
      </c>
      <c r="CN73" s="143" t="s">
        <v>49</v>
      </c>
      <c r="CO73" s="118" t="s">
        <v>49</v>
      </c>
      <c r="CP73" s="200" t="s">
        <v>52</v>
      </c>
      <c r="CQ73" s="164" t="s">
        <v>84</v>
      </c>
      <c r="CR73" s="124" t="s">
        <v>84</v>
      </c>
      <c r="CS73" s="183" t="s">
        <v>84</v>
      </c>
      <c r="CT73" s="164" t="s">
        <v>84</v>
      </c>
      <c r="CU73" s="189" t="s">
        <v>51</v>
      </c>
      <c r="CV73" s="200" t="s">
        <v>51</v>
      </c>
      <c r="CW73" s="143" t="s">
        <v>70</v>
      </c>
      <c r="CX73" s="118" t="s">
        <v>70</v>
      </c>
      <c r="CY73" s="178" t="s">
        <v>70</v>
      </c>
      <c r="CZ73" s="118" t="s">
        <v>70</v>
      </c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4">
        <f>SUM(C57, -C67)</f>
        <v>0</v>
      </c>
      <c r="D74" s="147">
        <f>SUM(D51, -D54)</f>
        <v>3.9400000000000004E-2</v>
      </c>
      <c r="E74" s="95">
        <f>SUM(E51, -E56)</f>
        <v>6.4899999999999999E-2</v>
      </c>
      <c r="F74" s="151">
        <f>SUM(F51, -F55)</f>
        <v>0.11310000000000001</v>
      </c>
      <c r="G74" s="145">
        <f>SUM(G51, -G54)</f>
        <v>0.1857</v>
      </c>
      <c r="H74" s="117">
        <f>SUM(H51, -H54)</f>
        <v>0.1981</v>
      </c>
      <c r="I74" s="177">
        <f>SUM(I51, -I54)</f>
        <v>0.16289999999999999</v>
      </c>
      <c r="J74" s="154">
        <f>SUM(J51, -J56)</f>
        <v>0.15329999999999999</v>
      </c>
      <c r="K74" s="116">
        <f>SUM(K52, -K57)</f>
        <v>0.1515</v>
      </c>
      <c r="L74" s="177">
        <f>SUM(L52, -L58)</f>
        <v>0.13519999999999999</v>
      </c>
      <c r="M74" s="145">
        <f>SUM(M52, -M58)</f>
        <v>0.1411</v>
      </c>
      <c r="N74" s="117">
        <f>SUM(N52, -N58)</f>
        <v>0.1169</v>
      </c>
      <c r="O74" s="180">
        <f t="shared" ref="O74:T74" si="167">SUM(O51, -O54)</f>
        <v>0.1535</v>
      </c>
      <c r="P74" s="147">
        <f t="shared" si="167"/>
        <v>0.18510000000000001</v>
      </c>
      <c r="Q74" s="117">
        <f t="shared" si="167"/>
        <v>0.17920000000000003</v>
      </c>
      <c r="R74" s="177">
        <f t="shared" si="167"/>
        <v>0.1988</v>
      </c>
      <c r="S74" s="225">
        <f t="shared" si="167"/>
        <v>0.21400000000000002</v>
      </c>
      <c r="T74" s="15">
        <f t="shared" si="167"/>
        <v>0.20860000000000001</v>
      </c>
      <c r="U74" s="152">
        <f>SUM(U51, -U54)</f>
        <v>0.16439999999999999</v>
      </c>
      <c r="V74" s="225">
        <f>SUM(V51, -V55)</f>
        <v>0.15179999999999999</v>
      </c>
      <c r="W74" s="15">
        <f>SUM(W52, -W58)</f>
        <v>0.1699</v>
      </c>
      <c r="X74" s="152">
        <f>SUM(X51, -X55)</f>
        <v>0.18720000000000001</v>
      </c>
      <c r="Y74" s="147">
        <f>SUM(Y52, -Y57)</f>
        <v>0.2001</v>
      </c>
      <c r="Z74" s="119">
        <f>SUM(Z51, -Z56)</f>
        <v>0.1956</v>
      </c>
      <c r="AA74" s="180">
        <f>SUM(AA51, -AA56)</f>
        <v>0.192</v>
      </c>
      <c r="AB74" s="147">
        <f>SUM(AB52, -AB57)</f>
        <v>0.1699</v>
      </c>
      <c r="AC74" s="121">
        <f>SUM(AC52, -AC57)</f>
        <v>0.17930000000000001</v>
      </c>
      <c r="AD74" s="180">
        <f>SUM(AD52, -AD57)</f>
        <v>0.18179999999999999</v>
      </c>
      <c r="AE74" s="225">
        <f>SUM(AE51, -AE56)</f>
        <v>0.18759999999999999</v>
      </c>
      <c r="AF74" s="15">
        <f>SUM(AF52, -AF57)</f>
        <v>0.183</v>
      </c>
      <c r="AG74" s="152">
        <f>SUM(AG52, -AG57)</f>
        <v>0.20569999999999999</v>
      </c>
      <c r="AH74" s="147">
        <f>SUM(AH51, -AH56)</f>
        <v>0.2177</v>
      </c>
      <c r="AI74" s="121">
        <f>SUM(AI52, -AI57)</f>
        <v>0.19159999999999999</v>
      </c>
      <c r="AJ74" s="180">
        <f>SUM(AJ51, -AJ55)</f>
        <v>0.21080000000000002</v>
      </c>
      <c r="AK74" s="225">
        <f>SUM(AK53, -AK58)</f>
        <v>0.17630000000000001</v>
      </c>
      <c r="AL74" s="15">
        <f>SUM(AL51, -AL56)</f>
        <v>0.18809999999999999</v>
      </c>
      <c r="AM74" s="152">
        <f>SUM(AM51, -AM56)</f>
        <v>0.21710000000000002</v>
      </c>
      <c r="AN74" s="147">
        <f>SUM(AN51, -AN56)</f>
        <v>0.23470000000000002</v>
      </c>
      <c r="AO74" s="121">
        <f>SUM(AO51, -AO56)</f>
        <v>0.2243</v>
      </c>
      <c r="AP74" s="180">
        <f>SUM(AP53, -AP58)</f>
        <v>0.22170000000000001</v>
      </c>
      <c r="AQ74" s="147">
        <f>SUM(AQ53, -AQ58)</f>
        <v>0.21849999999999997</v>
      </c>
      <c r="AR74" s="121">
        <f>SUM(AR53, -AR58)</f>
        <v>0.24349999999999999</v>
      </c>
      <c r="AS74" s="180">
        <f>SUM(AS51, -AS56)</f>
        <v>0.23160000000000003</v>
      </c>
      <c r="AT74" s="225">
        <f>SUM(AT51, -AT56)</f>
        <v>0.19209999999999999</v>
      </c>
      <c r="AU74" s="15">
        <f>SUM(AU51, -AU56)</f>
        <v>0.2034</v>
      </c>
      <c r="AV74" s="152">
        <f>SUM(AV52, -AV57)</f>
        <v>0.19550000000000001</v>
      </c>
      <c r="AW74" s="147">
        <f>SUM(AW51, -AW57)</f>
        <v>0.2172</v>
      </c>
      <c r="AX74" s="121">
        <f>SUM(AX51, -AX56)</f>
        <v>0.24009999999999998</v>
      </c>
      <c r="AY74" s="180">
        <f>SUM(AY51, -AY56)</f>
        <v>0.251</v>
      </c>
      <c r="AZ74" s="147">
        <f>SUM(AZ51, -AZ55)</f>
        <v>0.2092</v>
      </c>
      <c r="BA74" s="117">
        <f>SUM(BA53, -BA58)</f>
        <v>0.21049999999999999</v>
      </c>
      <c r="BB74" s="180">
        <f>SUM(BB52, -BB57)</f>
        <v>0.23120000000000002</v>
      </c>
      <c r="BC74" s="147">
        <f>SUM(BC51, -BC55)</f>
        <v>0.2424</v>
      </c>
      <c r="BD74" s="117">
        <f>SUM(BD53, -BD58)</f>
        <v>0.2379</v>
      </c>
      <c r="BE74" s="180">
        <f>SUM(BE51, -BE55)</f>
        <v>0.2959</v>
      </c>
      <c r="BF74" s="147">
        <f>SUM(BF51, -BF55)</f>
        <v>0.28050000000000003</v>
      </c>
      <c r="BG74" s="121">
        <f>SUM(BG51, -BG55)</f>
        <v>0.26469999999999999</v>
      </c>
      <c r="BH74" s="180">
        <f>SUM(BH51, -BH55)</f>
        <v>0.26800000000000002</v>
      </c>
      <c r="BI74" s="154">
        <f>SUM(BI53, -BI58)</f>
        <v>0.2492</v>
      </c>
      <c r="BJ74" s="121">
        <f>SUM(BJ51, -BJ55)</f>
        <v>0.27390000000000003</v>
      </c>
      <c r="BK74" s="176">
        <f>SUM(BK54, -BK58)</f>
        <v>0.24719999999999998</v>
      </c>
      <c r="BL74" s="154">
        <f>SUM(BL51, -BL57)</f>
        <v>0.25480000000000003</v>
      </c>
      <c r="BM74" s="116">
        <f>SUM(BM54, -BM58)</f>
        <v>0.26990000000000003</v>
      </c>
      <c r="BN74" s="180">
        <f>SUM(BN51, -BN57)</f>
        <v>0.26869999999999999</v>
      </c>
      <c r="BO74" s="121">
        <f>SUM(BO51, -BO57)</f>
        <v>0.2787</v>
      </c>
      <c r="BP74" s="121">
        <f>SUM(BP51, -BP57)</f>
        <v>0.2727</v>
      </c>
      <c r="BQ74" s="121">
        <f>SUM(BQ51, -BQ57)</f>
        <v>0.2752</v>
      </c>
      <c r="BS74" s="147">
        <f>SUM(BS51, -BS57)</f>
        <v>0.25890000000000002</v>
      </c>
      <c r="BT74" s="121">
        <f>SUM(BT51, -BT57)</f>
        <v>0.2646</v>
      </c>
      <c r="BU74" s="176">
        <f>SUM(BU54, -BU58)</f>
        <v>0.33069999999999999</v>
      </c>
      <c r="BV74" s="154">
        <f>SUM(BV54, -BV58)</f>
        <v>0.34299999999999997</v>
      </c>
      <c r="BW74" s="116">
        <f>SUM(BW54, -BW58)</f>
        <v>0.3332</v>
      </c>
      <c r="BX74" s="176">
        <f>SUM(BX54, -BX58)</f>
        <v>0.34060000000000001</v>
      </c>
      <c r="BY74" s="225">
        <f>SUM(BY51, -BY57)</f>
        <v>0.35209999999999997</v>
      </c>
      <c r="BZ74" s="15">
        <f>SUM(BZ51, -BZ57)</f>
        <v>0.36129999999999995</v>
      </c>
      <c r="CA74" s="152">
        <f>SUM(CA54, -CA58)</f>
        <v>0.3296</v>
      </c>
      <c r="CB74" s="147">
        <f>SUM(CB51, -CB57)</f>
        <v>0.29610000000000003</v>
      </c>
      <c r="CC74" s="117">
        <f>SUM(CC54, -CC58)</f>
        <v>0.29679999999999995</v>
      </c>
      <c r="CD74" s="180">
        <f>SUM(CD51, -CD56)</f>
        <v>0.24740000000000001</v>
      </c>
      <c r="CE74" s="154">
        <f>SUM(CE52, -CE57)</f>
        <v>0.23649999999999999</v>
      </c>
      <c r="CF74" s="121">
        <f>SUM(CF51, -CF56)</f>
        <v>0.23580000000000001</v>
      </c>
      <c r="CG74" s="180">
        <f>SUM(CG52, -CG57)</f>
        <v>0.23610000000000003</v>
      </c>
      <c r="CH74" s="154">
        <f>SUM(CH54, -CH58)</f>
        <v>0.2268</v>
      </c>
      <c r="CI74" s="121">
        <f>SUM(CI52, -CI57)</f>
        <v>0.23200000000000001</v>
      </c>
      <c r="CJ74" s="180">
        <f>SUM(CJ51, -CJ56)</f>
        <v>0.23899999999999999</v>
      </c>
      <c r="CK74" s="154">
        <f>SUM(CK52, -CK57)</f>
        <v>0.2389</v>
      </c>
      <c r="CL74" s="121">
        <f>SUM(CL51, -CL56)</f>
        <v>0.24610000000000001</v>
      </c>
      <c r="CM74" s="177">
        <f>SUM(CM53, -CM58)</f>
        <v>0.25309999999999999</v>
      </c>
      <c r="CN74" s="147">
        <f>SUM(CN51, -CN56)</f>
        <v>0.26090000000000002</v>
      </c>
      <c r="CO74" s="121">
        <f>SUM(CO51, -CO56)</f>
        <v>0.26619999999999999</v>
      </c>
      <c r="CP74" s="176">
        <f>SUM(CP52, -CP57)</f>
        <v>0.26190000000000002</v>
      </c>
      <c r="CQ74" s="145">
        <f t="shared" ref="CQ74:CV74" si="168">SUM(CQ54, -CQ58)</f>
        <v>0.34360000000000002</v>
      </c>
      <c r="CR74" s="117">
        <f t="shared" si="168"/>
        <v>0.32479999999999998</v>
      </c>
      <c r="CS74" s="177">
        <f t="shared" si="168"/>
        <v>0.32750000000000001</v>
      </c>
      <c r="CT74" s="145">
        <f t="shared" si="168"/>
        <v>0.3614</v>
      </c>
      <c r="CU74" s="121">
        <f t="shared" si="168"/>
        <v>0.3337</v>
      </c>
      <c r="CV74" s="180">
        <f t="shared" si="168"/>
        <v>0.30059999999999998</v>
      </c>
      <c r="CW74" s="147">
        <f>SUM(CW51, -CW57)</f>
        <v>0.2838</v>
      </c>
      <c r="CX74" s="121">
        <f>SUM(CX51, -CX57)</f>
        <v>0.31240000000000001</v>
      </c>
      <c r="CY74" s="180">
        <f>SUM(CY51, -CY57)</f>
        <v>0.3291</v>
      </c>
      <c r="CZ74" s="121">
        <f>SUM(CZ51, -CZ57)</f>
        <v>0.3458</v>
      </c>
      <c r="DA74" s="6">
        <f>SUM(DA58, -DA68)</f>
        <v>0</v>
      </c>
      <c r="DB74" s="6">
        <f>SUM(DB57, -DB67)</f>
        <v>0</v>
      </c>
      <c r="DC74" s="6">
        <f>SUM(DC57, -DC67)</f>
        <v>0</v>
      </c>
      <c r="DD74" s="6">
        <f>SUM(DD57, -DD67)</f>
        <v>0</v>
      </c>
      <c r="DE74" s="6">
        <f>SUM(DE57, -DE67)</f>
        <v>0</v>
      </c>
      <c r="DF74" s="6">
        <f>SUM(DF57, -DF67,)</f>
        <v>0</v>
      </c>
      <c r="DG74" s="6">
        <f>SUM(DG58, -DG68)</f>
        <v>0</v>
      </c>
      <c r="DH74" s="6">
        <f>SUM(DH57, -DH67)</f>
        <v>0</v>
      </c>
      <c r="DI74" s="6">
        <f>SUM(DI57, -DI67)</f>
        <v>0</v>
      </c>
      <c r="DJ74" s="6">
        <f>SUM(DJ57, -DJ67)</f>
        <v>0</v>
      </c>
      <c r="DK74" s="6">
        <f>SUM(DK57, -DK67)</f>
        <v>0</v>
      </c>
      <c r="DL74" s="6">
        <f>SUM(DL57, -DL67,)</f>
        <v>0</v>
      </c>
      <c r="DM74" s="6">
        <f>SUM(DM58, -DM68)</f>
        <v>0</v>
      </c>
      <c r="DN74" s="6">
        <f>SUM(DN57, -DN67)</f>
        <v>0</v>
      </c>
      <c r="DO74" s="6">
        <f>SUM(DO57, -DO67)</f>
        <v>0</v>
      </c>
      <c r="DP74" s="6">
        <f>SUM(DP57, -DP67)</f>
        <v>0</v>
      </c>
      <c r="DQ74" s="6">
        <f>SUM(DQ57, -DQ67)</f>
        <v>0</v>
      </c>
      <c r="DR74" s="6">
        <f>SUM(DR57, -DR67,)</f>
        <v>0</v>
      </c>
      <c r="DS74" s="6">
        <f>SUM(DS58, -DS68)</f>
        <v>0</v>
      </c>
      <c r="DT74" s="6">
        <f>SUM(DT57, -DT67)</f>
        <v>0</v>
      </c>
      <c r="DU74" s="6">
        <f>SUM(DU57, -DU67)</f>
        <v>0</v>
      </c>
      <c r="DV74" s="6">
        <f>SUM(DV57, -DV67)</f>
        <v>0</v>
      </c>
      <c r="DW74" s="6">
        <f>SUM(DW57, -DW67)</f>
        <v>0</v>
      </c>
      <c r="DX74" s="6">
        <f>SUM(DX57, -DX67,)</f>
        <v>0</v>
      </c>
      <c r="DY74" s="6">
        <f>SUM(DY58, -DY68)</f>
        <v>0</v>
      </c>
      <c r="DZ74" s="6">
        <f>SUM(DZ57, -DZ67)</f>
        <v>0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6">
        <f>SUM(EK57, -EK67)</f>
        <v>0</v>
      </c>
      <c r="EL74" s="6">
        <f>SUM(EL57, -EL67)</f>
        <v>0</v>
      </c>
      <c r="EM74" s="6">
        <f>SUM(EM57, -EM67)</f>
        <v>0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3"/>
      <c r="D75" s="143" t="s">
        <v>49</v>
      </c>
      <c r="E75" s="45" t="s">
        <v>67</v>
      </c>
      <c r="F75" s="148" t="s">
        <v>49</v>
      </c>
      <c r="G75" s="143" t="s">
        <v>55</v>
      </c>
      <c r="H75" s="118" t="s">
        <v>55</v>
      </c>
      <c r="I75" s="178" t="s">
        <v>55</v>
      </c>
      <c r="J75" s="153" t="s">
        <v>67</v>
      </c>
      <c r="K75" s="118" t="s">
        <v>68</v>
      </c>
      <c r="L75" s="183" t="s">
        <v>47</v>
      </c>
      <c r="M75" s="164" t="s">
        <v>47</v>
      </c>
      <c r="N75" s="124" t="s">
        <v>47</v>
      </c>
      <c r="O75" s="178" t="s">
        <v>68</v>
      </c>
      <c r="P75" s="143" t="s">
        <v>68</v>
      </c>
      <c r="Q75" s="118" t="s">
        <v>70</v>
      </c>
      <c r="R75" s="178" t="s">
        <v>70</v>
      </c>
      <c r="S75" s="224" t="s">
        <v>68</v>
      </c>
      <c r="T75" s="42" t="s">
        <v>68</v>
      </c>
      <c r="U75" s="148" t="s">
        <v>68</v>
      </c>
      <c r="V75" s="228" t="s">
        <v>53</v>
      </c>
      <c r="W75" s="32" t="s">
        <v>53</v>
      </c>
      <c r="X75" s="148" t="s">
        <v>70</v>
      </c>
      <c r="Y75" s="164" t="s">
        <v>53</v>
      </c>
      <c r="Z75" s="118" t="s">
        <v>70</v>
      </c>
      <c r="AA75" s="183" t="s">
        <v>47</v>
      </c>
      <c r="AB75" s="164" t="s">
        <v>47</v>
      </c>
      <c r="AC75" s="124" t="s">
        <v>47</v>
      </c>
      <c r="AD75" s="183" t="s">
        <v>47</v>
      </c>
      <c r="AE75" s="228" t="s">
        <v>47</v>
      </c>
      <c r="AF75" s="32" t="s">
        <v>40</v>
      </c>
      <c r="AG75" s="166" t="s">
        <v>59</v>
      </c>
      <c r="AH75" s="201" t="s">
        <v>59</v>
      </c>
      <c r="AI75" s="118" t="s">
        <v>70</v>
      </c>
      <c r="AJ75" s="183" t="s">
        <v>47</v>
      </c>
      <c r="AK75" s="228" t="s">
        <v>47</v>
      </c>
      <c r="AL75" s="32" t="s">
        <v>47</v>
      </c>
      <c r="AM75" s="158" t="s">
        <v>47</v>
      </c>
      <c r="AN75" s="164" t="s">
        <v>63</v>
      </c>
      <c r="AO75" s="124" t="s">
        <v>63</v>
      </c>
      <c r="AP75" s="183" t="s">
        <v>63</v>
      </c>
      <c r="AQ75" s="164" t="s">
        <v>63</v>
      </c>
      <c r="AR75" s="124" t="s">
        <v>63</v>
      </c>
      <c r="AS75" s="183" t="s">
        <v>63</v>
      </c>
      <c r="AT75" s="228" t="s">
        <v>47</v>
      </c>
      <c r="AU75" s="32" t="s">
        <v>47</v>
      </c>
      <c r="AV75" s="148" t="s">
        <v>70</v>
      </c>
      <c r="AW75" s="143" t="s">
        <v>49</v>
      </c>
      <c r="AX75" s="118" t="s">
        <v>70</v>
      </c>
      <c r="AY75" s="200" t="s">
        <v>37</v>
      </c>
      <c r="AZ75" s="164" t="s">
        <v>84</v>
      </c>
      <c r="BA75" s="118" t="s">
        <v>70</v>
      </c>
      <c r="BB75" s="200" t="s">
        <v>37</v>
      </c>
      <c r="BC75" s="143" t="s">
        <v>49</v>
      </c>
      <c r="BD75" s="189" t="s">
        <v>37</v>
      </c>
      <c r="BE75" s="183" t="s">
        <v>84</v>
      </c>
      <c r="BF75" s="164" t="s">
        <v>84</v>
      </c>
      <c r="BG75" s="124" t="s">
        <v>84</v>
      </c>
      <c r="BH75" s="183" t="s">
        <v>84</v>
      </c>
      <c r="BI75" s="164" t="s">
        <v>84</v>
      </c>
      <c r="BJ75" s="124" t="s">
        <v>84</v>
      </c>
      <c r="BK75" s="178" t="s">
        <v>70</v>
      </c>
      <c r="BL75" s="165" t="s">
        <v>37</v>
      </c>
      <c r="BM75" s="118" t="s">
        <v>70</v>
      </c>
      <c r="BN75" s="178" t="s">
        <v>42</v>
      </c>
      <c r="BO75" s="189" t="s">
        <v>37</v>
      </c>
      <c r="BP75" s="118" t="s">
        <v>42</v>
      </c>
      <c r="BQ75" s="124" t="s">
        <v>40</v>
      </c>
      <c r="BS75" s="143" t="s">
        <v>42</v>
      </c>
      <c r="BT75" s="118" t="s">
        <v>70</v>
      </c>
      <c r="BU75" s="178" t="s">
        <v>42</v>
      </c>
      <c r="BV75" s="165" t="s">
        <v>52</v>
      </c>
      <c r="BW75" s="189" t="s">
        <v>52</v>
      </c>
      <c r="BX75" s="183" t="s">
        <v>63</v>
      </c>
      <c r="BY75" s="228" t="s">
        <v>63</v>
      </c>
      <c r="BZ75" s="32" t="s">
        <v>63</v>
      </c>
      <c r="CA75" s="158" t="s">
        <v>63</v>
      </c>
      <c r="CB75" s="143" t="s">
        <v>49</v>
      </c>
      <c r="CC75" s="118" t="s">
        <v>49</v>
      </c>
      <c r="CD75" s="187" t="s">
        <v>59</v>
      </c>
      <c r="CE75" s="143" t="s">
        <v>49</v>
      </c>
      <c r="CF75" s="169" t="s">
        <v>59</v>
      </c>
      <c r="CG75" s="187" t="s">
        <v>59</v>
      </c>
      <c r="CH75" s="143" t="s">
        <v>70</v>
      </c>
      <c r="CI75" s="189" t="s">
        <v>44</v>
      </c>
      <c r="CJ75" s="200" t="s">
        <v>52</v>
      </c>
      <c r="CK75" s="143" t="s">
        <v>49</v>
      </c>
      <c r="CL75" s="189" t="s">
        <v>52</v>
      </c>
      <c r="CM75" s="200" t="s">
        <v>52</v>
      </c>
      <c r="CN75" s="165" t="s">
        <v>52</v>
      </c>
      <c r="CO75" s="169" t="s">
        <v>59</v>
      </c>
      <c r="CP75" s="178" t="s">
        <v>49</v>
      </c>
      <c r="CQ75" s="165" t="s">
        <v>52</v>
      </c>
      <c r="CR75" s="189" t="s">
        <v>52</v>
      </c>
      <c r="CS75" s="178" t="s">
        <v>49</v>
      </c>
      <c r="CT75" s="201" t="s">
        <v>67</v>
      </c>
      <c r="CU75" s="169" t="s">
        <v>67</v>
      </c>
      <c r="CV75" s="187" t="s">
        <v>67</v>
      </c>
      <c r="CW75" s="143" t="s">
        <v>49</v>
      </c>
      <c r="CX75" s="169" t="s">
        <v>67</v>
      </c>
      <c r="CY75" s="187" t="s">
        <v>67</v>
      </c>
      <c r="CZ75" s="169" t="s">
        <v>67</v>
      </c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4">
        <f>SUM(C58, -C68)</f>
        <v>0</v>
      </c>
      <c r="D76" s="147">
        <f>SUM(D51, -D53)</f>
        <v>2.98E-2</v>
      </c>
      <c r="E76" s="94">
        <f>SUM(E51, -E55)</f>
        <v>6.4000000000000001E-2</v>
      </c>
      <c r="F76" s="152">
        <f>SUM(F52, -F57)</f>
        <v>0.11019999999999999</v>
      </c>
      <c r="G76" s="149">
        <f>SUM(G52, -G58)</f>
        <v>0.14710000000000001</v>
      </c>
      <c r="H76" s="119">
        <f>SUM(H52, -H58)</f>
        <v>0.14119999999999999</v>
      </c>
      <c r="I76" s="179">
        <f>SUM(I52, -I58)</f>
        <v>0.16010000000000002</v>
      </c>
      <c r="J76" s="145">
        <f>SUM(J51, -J55)</f>
        <v>0.14949999999999999</v>
      </c>
      <c r="K76" s="117">
        <f>SUM(K51, -K55)</f>
        <v>0.15030000000000002</v>
      </c>
      <c r="L76" s="180">
        <f>SUM(L52, -L57)</f>
        <v>0.12920000000000001</v>
      </c>
      <c r="M76" s="147">
        <f>SUM(M52, -M57)</f>
        <v>0.12470000000000001</v>
      </c>
      <c r="N76" s="121">
        <f>SUM(N52, -N57)</f>
        <v>0.11280000000000001</v>
      </c>
      <c r="O76" s="177">
        <f t="shared" ref="O76:T76" si="169">SUM(O51, -O53)</f>
        <v>0.15140000000000001</v>
      </c>
      <c r="P76" s="145">
        <f t="shared" si="169"/>
        <v>0.18140000000000001</v>
      </c>
      <c r="Q76" s="121">
        <f t="shared" si="169"/>
        <v>0.15870000000000001</v>
      </c>
      <c r="R76" s="180">
        <f t="shared" si="169"/>
        <v>0.17290000000000003</v>
      </c>
      <c r="S76" s="227">
        <f t="shared" si="169"/>
        <v>0.18450000000000003</v>
      </c>
      <c r="T76" s="94">
        <f t="shared" si="169"/>
        <v>0.15620000000000001</v>
      </c>
      <c r="U76" s="151">
        <f>SUM(U51, -U53)</f>
        <v>0.15329999999999999</v>
      </c>
      <c r="V76" s="227">
        <f>SUM(V52, -V57)</f>
        <v>0.14529999999999998</v>
      </c>
      <c r="W76" s="94">
        <f>SUM(W52, -W57)</f>
        <v>0.16899999999999998</v>
      </c>
      <c r="X76" s="152">
        <f>SUM(X51, -X54)</f>
        <v>0.17040000000000002</v>
      </c>
      <c r="Y76" s="145">
        <f>SUM(Y52, -Y56)</f>
        <v>0.191</v>
      </c>
      <c r="Z76" s="121">
        <f>SUM(Z51, -Z55)</f>
        <v>0.1842</v>
      </c>
      <c r="AA76" s="180">
        <f t="shared" ref="AA76:AF76" si="170">SUM(AA52, -AA56)</f>
        <v>0.18609999999999999</v>
      </c>
      <c r="AB76" s="147">
        <f t="shared" si="170"/>
        <v>0.15279999999999999</v>
      </c>
      <c r="AC76" s="121">
        <f t="shared" si="170"/>
        <v>0.1673</v>
      </c>
      <c r="AD76" s="180">
        <f t="shared" si="170"/>
        <v>0.16539999999999999</v>
      </c>
      <c r="AE76" s="225">
        <f t="shared" si="170"/>
        <v>0.18379999999999999</v>
      </c>
      <c r="AF76" s="15">
        <f t="shared" si="170"/>
        <v>0.1724</v>
      </c>
      <c r="AG76" s="146">
        <f>SUM(AG53, -AG58)</f>
        <v>0.18329999999999999</v>
      </c>
      <c r="AH76" s="154">
        <f>SUM(AH53, -AH58)</f>
        <v>0.20050000000000001</v>
      </c>
      <c r="AI76" s="121">
        <f>SUM(AI51, -AI55)</f>
        <v>0.19130000000000003</v>
      </c>
      <c r="AJ76" s="180">
        <f t="shared" ref="AJ76:AU76" si="171">SUM(AJ52, -AJ57)</f>
        <v>0.184</v>
      </c>
      <c r="AK76" s="225">
        <f t="shared" si="171"/>
        <v>0.17449999999999999</v>
      </c>
      <c r="AL76" s="15">
        <f t="shared" si="171"/>
        <v>0.1774</v>
      </c>
      <c r="AM76" s="152">
        <f t="shared" si="171"/>
        <v>0.21359999999999998</v>
      </c>
      <c r="AN76" s="145">
        <f t="shared" si="171"/>
        <v>0.20939999999999998</v>
      </c>
      <c r="AO76" s="117">
        <f t="shared" si="171"/>
        <v>0.22120000000000001</v>
      </c>
      <c r="AP76" s="177">
        <f t="shared" si="171"/>
        <v>0.20449999999999999</v>
      </c>
      <c r="AQ76" s="145">
        <f t="shared" si="171"/>
        <v>0.20030000000000001</v>
      </c>
      <c r="AR76" s="117">
        <f t="shared" si="171"/>
        <v>0.18330000000000002</v>
      </c>
      <c r="AS76" s="177">
        <f t="shared" si="171"/>
        <v>0.1966</v>
      </c>
      <c r="AT76" s="225">
        <f t="shared" si="171"/>
        <v>0.16650000000000001</v>
      </c>
      <c r="AU76" s="15">
        <f t="shared" si="171"/>
        <v>0.16720000000000002</v>
      </c>
      <c r="AV76" s="152">
        <f>SUM(AV51, -AV56)</f>
        <v>0.17859999999999998</v>
      </c>
      <c r="AW76" s="147">
        <f>SUM(AW51, -AW56)</f>
        <v>0.20879999999999999</v>
      </c>
      <c r="AX76" s="121">
        <f>SUM(AX52, -AX57)</f>
        <v>0.22309999999999999</v>
      </c>
      <c r="AY76" s="180">
        <f>SUM(AY51, -AY55)</f>
        <v>0.21839999999999998</v>
      </c>
      <c r="AZ76" s="145">
        <f>SUM(AZ53, -AZ58)</f>
        <v>0.2046</v>
      </c>
      <c r="BA76" s="121">
        <f>SUM(BA52, -BA57)</f>
        <v>0.20450000000000002</v>
      </c>
      <c r="BB76" s="180">
        <f>SUM(BB51, -BB55)</f>
        <v>0.21390000000000001</v>
      </c>
      <c r="BC76" s="147">
        <f>SUM(BC52, -BC57)</f>
        <v>0.23649999999999999</v>
      </c>
      <c r="BD76" s="121">
        <f>SUM(BD51, -BD55)</f>
        <v>0.23679999999999998</v>
      </c>
      <c r="BE76" s="177">
        <f>SUM(BE53, -BE58)</f>
        <v>0.28070000000000001</v>
      </c>
      <c r="BF76" s="145">
        <f>SUM(BF53, -BF58)</f>
        <v>0.28049999999999997</v>
      </c>
      <c r="BG76" s="117">
        <f>SUM(BG53, -BG58)</f>
        <v>0.2636</v>
      </c>
      <c r="BH76" s="177">
        <f>SUM(BH53, -BH58)</f>
        <v>0.25329999999999997</v>
      </c>
      <c r="BI76" s="145">
        <f>SUM(BI54, -BI58)</f>
        <v>0.2487</v>
      </c>
      <c r="BJ76" s="117">
        <f>SUM(BJ53, -BJ58)</f>
        <v>0.26439999999999997</v>
      </c>
      <c r="BK76" s="180">
        <f>SUM(BK52, -BK57)</f>
        <v>0.22359999999999999</v>
      </c>
      <c r="BL76" s="147">
        <f>SUM(BL51, -BL56)</f>
        <v>0.2283</v>
      </c>
      <c r="BM76" s="121">
        <f>SUM(BM52, -BM57)</f>
        <v>0.25440000000000002</v>
      </c>
      <c r="BN76" s="180">
        <f>SUM(BN51, -BN56)</f>
        <v>0.26190000000000002</v>
      </c>
      <c r="BO76" s="121">
        <f>SUM(BO52, -BO57)</f>
        <v>0.27039999999999997</v>
      </c>
      <c r="BP76" s="121">
        <f>SUM(BP52, -BP57)</f>
        <v>0.26700000000000002</v>
      </c>
      <c r="BQ76" s="121">
        <f>SUM(BQ52, -BQ57)</f>
        <v>0.27140000000000003</v>
      </c>
      <c r="BS76" s="147">
        <f>SUM(BS51, -BS56)</f>
        <v>0.25839999999999996</v>
      </c>
      <c r="BT76" s="121">
        <f>SUM(BT51, -BT56)</f>
        <v>0.26269999999999999</v>
      </c>
      <c r="BU76" s="180">
        <f>SUM(BU51, -BU56)</f>
        <v>0.29330000000000001</v>
      </c>
      <c r="BV76" s="154">
        <f t="shared" ref="BV76:CA76" si="172">SUM(BV52, -BV57)</f>
        <v>0.30099999999999999</v>
      </c>
      <c r="BW76" s="116">
        <f t="shared" si="172"/>
        <v>0.29299999999999998</v>
      </c>
      <c r="BX76" s="177">
        <f t="shared" si="172"/>
        <v>0.29100000000000004</v>
      </c>
      <c r="BY76" s="227">
        <f t="shared" si="172"/>
        <v>0.32620000000000005</v>
      </c>
      <c r="BZ76" s="94">
        <f t="shared" si="172"/>
        <v>0.3236</v>
      </c>
      <c r="CA76" s="151">
        <f t="shared" si="172"/>
        <v>0.30759999999999998</v>
      </c>
      <c r="CB76" s="147">
        <f>SUM(CB51, -CB56)</f>
        <v>0.24590000000000001</v>
      </c>
      <c r="CC76" s="121">
        <f>SUM(CC51, -CC56)</f>
        <v>0.24280000000000002</v>
      </c>
      <c r="CD76" s="176">
        <f>SUM(CD54, -CD58)</f>
        <v>0.24629999999999999</v>
      </c>
      <c r="CE76" s="147">
        <f>SUM(CE51, -CE56)</f>
        <v>0.22949999999999998</v>
      </c>
      <c r="CF76" s="116">
        <f>SUM(CF54, -CF58)</f>
        <v>0.2218</v>
      </c>
      <c r="CG76" s="176">
        <f>SUM(CG54, -CG58)</f>
        <v>0.21820000000000001</v>
      </c>
      <c r="CH76" s="147">
        <f>SUM(CH52, -CH57)</f>
        <v>0.22570000000000001</v>
      </c>
      <c r="CI76" s="121">
        <f>SUM(CI51, -CI56)</f>
        <v>0.21880000000000002</v>
      </c>
      <c r="CJ76" s="176">
        <f>SUM(CJ52, -CJ57)</f>
        <v>0.23019999999999999</v>
      </c>
      <c r="CK76" s="147">
        <f>SUM(CK51, -CK56)</f>
        <v>0.23199999999999998</v>
      </c>
      <c r="CL76" s="116">
        <f>SUM(CL52, -CL57)</f>
        <v>0.2422</v>
      </c>
      <c r="CM76" s="176">
        <f>SUM(CM52, -CM57)</f>
        <v>0.2296</v>
      </c>
      <c r="CN76" s="154">
        <f>SUM(CN52, -CN57)</f>
        <v>0.2495</v>
      </c>
      <c r="CO76" s="116">
        <f>SUM(CO54, -CO58)</f>
        <v>0.25230000000000002</v>
      </c>
      <c r="CP76" s="180">
        <f>SUM(CP51, -CP56)</f>
        <v>0.2555</v>
      </c>
      <c r="CQ76" s="154">
        <f>SUM(CQ52, -CQ57)</f>
        <v>0.29339999999999999</v>
      </c>
      <c r="CR76" s="116">
        <f>SUM(CR52, -CR57)</f>
        <v>0.29500000000000004</v>
      </c>
      <c r="CS76" s="180">
        <f>SUM(CS51, -CS56)</f>
        <v>0.28599999999999998</v>
      </c>
      <c r="CT76" s="167">
        <f>SUM(CT52, -CT57)</f>
        <v>0.3054</v>
      </c>
      <c r="CU76" s="209">
        <f>SUM(CU52, -CU57)</f>
        <v>0.2969</v>
      </c>
      <c r="CV76" s="188">
        <f>SUM(CV52, -CV57)</f>
        <v>0.26379999999999998</v>
      </c>
      <c r="CW76" s="147">
        <f>SUM(CW51, -CW56)</f>
        <v>0.23959999999999998</v>
      </c>
      <c r="CX76" s="209">
        <f>SUM(CX52, -CX57)</f>
        <v>0.28749999999999998</v>
      </c>
      <c r="CY76" s="188">
        <f>SUM(CY52, -CY57)</f>
        <v>0.29159999999999997</v>
      </c>
      <c r="CZ76" s="209">
        <f>SUM(CZ52, -CZ57)</f>
        <v>0.30359999999999998</v>
      </c>
      <c r="DA76" s="6">
        <f>SUM(DA57, -DA67)</f>
        <v>0</v>
      </c>
      <c r="DB76" s="6">
        <f>SUM(DB58, -DB68)</f>
        <v>0</v>
      </c>
      <c r="DC76" s="6">
        <f>SUM(DC57, -DC66)</f>
        <v>0</v>
      </c>
      <c r="DD76" s="6">
        <f>SUM(DD58, -DD68)</f>
        <v>0</v>
      </c>
      <c r="DE76" s="6">
        <f>SUM(DE58, -DE68)</f>
        <v>0</v>
      </c>
      <c r="DF76" s="6">
        <f>SUM(DF58, -DF68)</f>
        <v>0</v>
      </c>
      <c r="DG76" s="6">
        <f>SUM(DG57, -DG67)</f>
        <v>0</v>
      </c>
      <c r="DH76" s="6">
        <f>SUM(DH58, -DH68)</f>
        <v>0</v>
      </c>
      <c r="DI76" s="6">
        <f>SUM(DI57, -DI66)</f>
        <v>0</v>
      </c>
      <c r="DJ76" s="6">
        <f>SUM(DJ58, -DJ68)</f>
        <v>0</v>
      </c>
      <c r="DK76" s="6">
        <f>SUM(DK58, -DK68)</f>
        <v>0</v>
      </c>
      <c r="DL76" s="6">
        <f>SUM(DL58, -DL68)</f>
        <v>0</v>
      </c>
      <c r="DM76" s="6">
        <f>SUM(DM57, -DM67)</f>
        <v>0</v>
      </c>
      <c r="DN76" s="6">
        <f>SUM(DN58, -DN68)</f>
        <v>0</v>
      </c>
      <c r="DO76" s="6">
        <f>SUM(DO57, -DO66)</f>
        <v>0</v>
      </c>
      <c r="DP76" s="6">
        <f>SUM(DP58, -DP68)</f>
        <v>0</v>
      </c>
      <c r="DQ76" s="6">
        <f>SUM(DQ58, -DQ68)</f>
        <v>0</v>
      </c>
      <c r="DR76" s="6">
        <f>SUM(DR58, -DR68)</f>
        <v>0</v>
      </c>
      <c r="DS76" s="6">
        <f>SUM(DS57, -DS67)</f>
        <v>0</v>
      </c>
      <c r="DT76" s="6">
        <f>SUM(DT58, -DT68)</f>
        <v>0</v>
      </c>
      <c r="DU76" s="6">
        <f>SUM(DU57, -DU66)</f>
        <v>0</v>
      </c>
      <c r="DV76" s="6">
        <f>SUM(DV58, -DV68)</f>
        <v>0</v>
      </c>
      <c r="DW76" s="6">
        <f>SUM(DW58, -DW68)</f>
        <v>0</v>
      </c>
      <c r="DX76" s="6">
        <f>SUM(DX58, -DX68)</f>
        <v>0</v>
      </c>
      <c r="DY76" s="6">
        <f>SUM(DY57, -DY67)</f>
        <v>0</v>
      </c>
      <c r="DZ76" s="6">
        <f>SUM(DZ58, -DZ68)</f>
        <v>0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6">
        <f>SUM(EK57, -EK66)</f>
        <v>0</v>
      </c>
      <c r="EL76" s="6">
        <f>SUM(EL58, -EL68)</f>
        <v>0</v>
      </c>
      <c r="EM76" s="6">
        <f>SUM(EM58, -EM68)</f>
        <v>0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3"/>
      <c r="D77" s="143" t="s">
        <v>70</v>
      </c>
      <c r="E77" s="45" t="s">
        <v>57</v>
      </c>
      <c r="F77" s="144" t="s">
        <v>63</v>
      </c>
      <c r="G77" s="153" t="s">
        <v>39</v>
      </c>
      <c r="H77" s="115" t="s">
        <v>39</v>
      </c>
      <c r="I77" s="178" t="s">
        <v>60</v>
      </c>
      <c r="J77" s="143" t="s">
        <v>49</v>
      </c>
      <c r="K77" s="115" t="s">
        <v>46</v>
      </c>
      <c r="L77" s="178" t="s">
        <v>68</v>
      </c>
      <c r="M77" s="143" t="s">
        <v>68</v>
      </c>
      <c r="N77" s="124" t="s">
        <v>40</v>
      </c>
      <c r="O77" s="183" t="s">
        <v>40</v>
      </c>
      <c r="P77" s="143" t="s">
        <v>65</v>
      </c>
      <c r="Q77" s="124" t="s">
        <v>40</v>
      </c>
      <c r="R77" s="183" t="s">
        <v>53</v>
      </c>
      <c r="S77" s="228" t="s">
        <v>40</v>
      </c>
      <c r="T77" s="32" t="s">
        <v>84</v>
      </c>
      <c r="U77" s="158" t="s">
        <v>40</v>
      </c>
      <c r="V77" s="224" t="s">
        <v>68</v>
      </c>
      <c r="W77" s="42" t="s">
        <v>70</v>
      </c>
      <c r="X77" s="158" t="s">
        <v>40</v>
      </c>
      <c r="Y77" s="143" t="s">
        <v>49</v>
      </c>
      <c r="Z77" s="118" t="s">
        <v>49</v>
      </c>
      <c r="AA77" s="187" t="s">
        <v>59</v>
      </c>
      <c r="AB77" s="143" t="s">
        <v>55</v>
      </c>
      <c r="AC77" s="169" t="s">
        <v>59</v>
      </c>
      <c r="AD77" s="187" t="s">
        <v>59</v>
      </c>
      <c r="AE77" s="224" t="s">
        <v>70</v>
      </c>
      <c r="AF77" s="36" t="s">
        <v>59</v>
      </c>
      <c r="AG77" s="158" t="s">
        <v>40</v>
      </c>
      <c r="AH77" s="164" t="s">
        <v>40</v>
      </c>
      <c r="AI77" s="189" t="s">
        <v>51</v>
      </c>
      <c r="AJ77" s="200" t="s">
        <v>51</v>
      </c>
      <c r="AK77" s="224" t="s">
        <v>70</v>
      </c>
      <c r="AL77" s="42" t="s">
        <v>70</v>
      </c>
      <c r="AM77" s="158" t="s">
        <v>63</v>
      </c>
      <c r="AN77" s="164" t="s">
        <v>47</v>
      </c>
      <c r="AO77" s="124" t="s">
        <v>47</v>
      </c>
      <c r="AP77" s="178" t="s">
        <v>42</v>
      </c>
      <c r="AQ77" s="143" t="s">
        <v>42</v>
      </c>
      <c r="AR77" s="118" t="s">
        <v>42</v>
      </c>
      <c r="AS77" s="183" t="s">
        <v>47</v>
      </c>
      <c r="AT77" s="224" t="s">
        <v>42</v>
      </c>
      <c r="AU77" s="42" t="s">
        <v>42</v>
      </c>
      <c r="AV77" s="234" t="s">
        <v>52</v>
      </c>
      <c r="AW77" s="165" t="s">
        <v>52</v>
      </c>
      <c r="AX77" s="169" t="s">
        <v>59</v>
      </c>
      <c r="AY77" s="187" t="s">
        <v>59</v>
      </c>
      <c r="AZ77" s="143" t="s">
        <v>70</v>
      </c>
      <c r="BA77" s="118" t="s">
        <v>49</v>
      </c>
      <c r="BB77" s="183" t="s">
        <v>84</v>
      </c>
      <c r="BC77" s="143" t="s">
        <v>70</v>
      </c>
      <c r="BD77" s="118" t="s">
        <v>70</v>
      </c>
      <c r="BE77" s="178" t="s">
        <v>70</v>
      </c>
      <c r="BF77" s="201" t="s">
        <v>59</v>
      </c>
      <c r="BG77" s="118" t="s">
        <v>70</v>
      </c>
      <c r="BH77" s="178" t="s">
        <v>70</v>
      </c>
      <c r="BI77" s="165" t="s">
        <v>44</v>
      </c>
      <c r="BJ77" s="169" t="s">
        <v>59</v>
      </c>
      <c r="BK77" s="200" t="s">
        <v>37</v>
      </c>
      <c r="BL77" s="143" t="s">
        <v>70</v>
      </c>
      <c r="BM77" s="189" t="s">
        <v>37</v>
      </c>
      <c r="BN77" s="200" t="s">
        <v>52</v>
      </c>
      <c r="BO77" s="124" t="s">
        <v>40</v>
      </c>
      <c r="BP77" s="189" t="s">
        <v>37</v>
      </c>
      <c r="BQ77" s="118" t="s">
        <v>70</v>
      </c>
      <c r="BS77" s="165" t="s">
        <v>52</v>
      </c>
      <c r="BT77" s="124" t="s">
        <v>40</v>
      </c>
      <c r="BU77" s="183" t="s">
        <v>63</v>
      </c>
      <c r="BV77" s="164" t="s">
        <v>63</v>
      </c>
      <c r="BW77" s="118" t="s">
        <v>42</v>
      </c>
      <c r="BX77" s="178" t="s">
        <v>42</v>
      </c>
      <c r="BY77" s="238" t="s">
        <v>52</v>
      </c>
      <c r="BZ77" s="36" t="s">
        <v>67</v>
      </c>
      <c r="CA77" s="166" t="s">
        <v>67</v>
      </c>
      <c r="CB77" s="143" t="s">
        <v>42</v>
      </c>
      <c r="CC77" s="118" t="s">
        <v>42</v>
      </c>
      <c r="CD77" s="200" t="s">
        <v>52</v>
      </c>
      <c r="CE77" s="201" t="s">
        <v>59</v>
      </c>
      <c r="CF77" s="189" t="s">
        <v>52</v>
      </c>
      <c r="CG77" s="200" t="s">
        <v>44</v>
      </c>
      <c r="CH77" s="165" t="s">
        <v>44</v>
      </c>
      <c r="CI77" s="169" t="s">
        <v>59</v>
      </c>
      <c r="CJ77" s="200" t="s">
        <v>44</v>
      </c>
      <c r="CK77" s="201" t="s">
        <v>59</v>
      </c>
      <c r="CL77" s="169" t="s">
        <v>59</v>
      </c>
      <c r="CM77" s="187" t="s">
        <v>59</v>
      </c>
      <c r="CN77" s="201" t="s">
        <v>59</v>
      </c>
      <c r="CO77" s="120" t="s">
        <v>38</v>
      </c>
      <c r="CP77" s="187" t="s">
        <v>59</v>
      </c>
      <c r="CQ77" s="143" t="s">
        <v>49</v>
      </c>
      <c r="CR77" s="118" t="s">
        <v>49</v>
      </c>
      <c r="CS77" s="200" t="s">
        <v>52</v>
      </c>
      <c r="CT77" s="165" t="s">
        <v>52</v>
      </c>
      <c r="CU77" s="118" t="s">
        <v>49</v>
      </c>
      <c r="CV77" s="178" t="s">
        <v>49</v>
      </c>
      <c r="CW77" s="201" t="s">
        <v>67</v>
      </c>
      <c r="CX77" s="118" t="s">
        <v>49</v>
      </c>
      <c r="CY77" s="178" t="s">
        <v>49</v>
      </c>
      <c r="CZ77" s="189" t="s">
        <v>52</v>
      </c>
      <c r="DA77" s="60"/>
      <c r="DB77" s="60"/>
      <c r="DC77" s="60"/>
      <c r="DD77" s="60"/>
      <c r="DE77" s="60"/>
      <c r="DF77" s="60"/>
      <c r="DG77" s="60"/>
      <c r="DH77" s="60"/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4">
        <f>SUM(C67, -C74,)</f>
        <v>0</v>
      </c>
      <c r="D78" s="147">
        <f>SUM(D51, -D52)</f>
        <v>2.5800000000000003E-2</v>
      </c>
      <c r="E78" s="94">
        <f>SUM(E51, -E54)</f>
        <v>6.0499999999999998E-2</v>
      </c>
      <c r="F78" s="151">
        <f>SUM(F51, -F54)</f>
        <v>0.1079</v>
      </c>
      <c r="G78" s="145">
        <f>SUM(G51, -G53)</f>
        <v>0.14499999999999999</v>
      </c>
      <c r="H78" s="117">
        <f>SUM(H51, -H53)</f>
        <v>0.1323</v>
      </c>
      <c r="I78" s="180">
        <f>SUM(I52, -I57)</f>
        <v>0.13540000000000002</v>
      </c>
      <c r="J78" s="147">
        <f>SUM(J52, -J56)</f>
        <v>0.1431</v>
      </c>
      <c r="K78" s="116">
        <f>SUM(K52, -K56)</f>
        <v>0.13689999999999999</v>
      </c>
      <c r="L78" s="177">
        <f>SUM(L51, -L54)</f>
        <v>0.1288</v>
      </c>
      <c r="M78" s="145">
        <f>SUM(M51, -M54)</f>
        <v>0.1226</v>
      </c>
      <c r="N78" s="121">
        <f>SUM(N52, -N56)</f>
        <v>0.112</v>
      </c>
      <c r="O78" s="180">
        <f>SUM(O52, -O58)</f>
        <v>0.12470000000000001</v>
      </c>
      <c r="P78" s="147">
        <f>SUM(P51, -P52)</f>
        <v>0.11420000000000001</v>
      </c>
      <c r="Q78" s="121">
        <f>SUM(Q52, -Q58)</f>
        <v>0.10919999999999999</v>
      </c>
      <c r="R78" s="177">
        <f>SUM(R52, -R58)</f>
        <v>0.13169999999999998</v>
      </c>
      <c r="S78" s="225">
        <f>SUM(S52, -S58)</f>
        <v>0.1371</v>
      </c>
      <c r="T78" s="94">
        <f>SUM(T52, -T58)</f>
        <v>0.1452</v>
      </c>
      <c r="U78" s="152">
        <f>SUM(U52, -U58)</f>
        <v>0.1522</v>
      </c>
      <c r="V78" s="227">
        <f>SUM(V51, -V54)</f>
        <v>0.1431</v>
      </c>
      <c r="W78" s="15">
        <f>SUM(W51, -W54)</f>
        <v>0.15409999999999999</v>
      </c>
      <c r="X78" s="152">
        <f>SUM(X52, -X57)</f>
        <v>0.1696</v>
      </c>
      <c r="Y78" s="147">
        <f>SUM(Y51, -Y55)</f>
        <v>0.18579999999999999</v>
      </c>
      <c r="Z78" s="121">
        <f>SUM(Z51, -Z54)</f>
        <v>0.183</v>
      </c>
      <c r="AA78" s="176">
        <f>SUM(AA53, -AA58)</f>
        <v>0.17480000000000001</v>
      </c>
      <c r="AB78" s="149">
        <f>SUM(AB51, -AB55)</f>
        <v>0.1346</v>
      </c>
      <c r="AC78" s="116">
        <f>SUM(AC53, -AC58)</f>
        <v>0.14479999999999998</v>
      </c>
      <c r="AD78" s="176">
        <f>SUM(AD53, -AD58)</f>
        <v>0.13769999999999999</v>
      </c>
      <c r="AE78" s="225">
        <f>SUM(AE51, -AE55)</f>
        <v>0.1784</v>
      </c>
      <c r="AF78" s="95">
        <f>SUM(AF53, -AF58)</f>
        <v>0.16969999999999999</v>
      </c>
      <c r="AG78" s="152">
        <f>SUM(AG52, -AG56)</f>
        <v>0.18310000000000001</v>
      </c>
      <c r="AH78" s="147">
        <f>SUM(AH52, -AH56)</f>
        <v>0.1923</v>
      </c>
      <c r="AI78" s="121">
        <f>SUM(AI53, -AI58)</f>
        <v>0.16900000000000001</v>
      </c>
      <c r="AJ78" s="180">
        <f>SUM(AJ53, -AJ58)</f>
        <v>0.18080000000000002</v>
      </c>
      <c r="AK78" s="225">
        <f>SUM(AK51, -AK55)</f>
        <v>0.17409999999999998</v>
      </c>
      <c r="AL78" s="15">
        <f>SUM(AL51, -AL55)</f>
        <v>0.17269999999999999</v>
      </c>
      <c r="AM78" s="151">
        <f>SUM(AM52, -AM56)</f>
        <v>0.19739999999999999</v>
      </c>
      <c r="AN78" s="147">
        <f>SUM(AN52, -AN56)</f>
        <v>0.2082</v>
      </c>
      <c r="AO78" s="121">
        <f>SUM(AO52, -AO56)</f>
        <v>0.21</v>
      </c>
      <c r="AP78" s="180">
        <f>SUM(AP51, -AP55)</f>
        <v>0.20329999999999998</v>
      </c>
      <c r="AQ78" s="147">
        <f>SUM(AQ51, -AQ55)</f>
        <v>0.19970000000000002</v>
      </c>
      <c r="AR78" s="121">
        <f>SUM(AR51, -AR55)</f>
        <v>0.182</v>
      </c>
      <c r="AS78" s="180">
        <f>SUM(AS52, -AS56)</f>
        <v>0.19319999999999998</v>
      </c>
      <c r="AT78" s="225">
        <f>SUM(AT51, -AT55)</f>
        <v>0.15809999999999999</v>
      </c>
      <c r="AU78" s="15">
        <f>SUM(AU51, -AU55)</f>
        <v>0.16719999999999999</v>
      </c>
      <c r="AV78" s="146">
        <f>SUM(AV52, -AV56)</f>
        <v>0.17610000000000001</v>
      </c>
      <c r="AW78" s="154">
        <f>SUM(AW52, -AW57)</f>
        <v>0.2031</v>
      </c>
      <c r="AX78" s="116">
        <f>SUM(AX54, -AX58)</f>
        <v>0.22109999999999999</v>
      </c>
      <c r="AY78" s="176">
        <f>SUM(AY54, -AY58)</f>
        <v>0.20080000000000001</v>
      </c>
      <c r="AZ78" s="147">
        <f>SUM(AZ52, -AZ57)</f>
        <v>0.19979999999999998</v>
      </c>
      <c r="BA78" s="121">
        <f>SUM(BA52, -BA56)</f>
        <v>0.19590000000000002</v>
      </c>
      <c r="BB78" s="177">
        <f>SUM(BB53, -BB58)</f>
        <v>0.20790000000000003</v>
      </c>
      <c r="BC78" s="147">
        <f>SUM(BC52, -BC56)</f>
        <v>0.22849999999999998</v>
      </c>
      <c r="BD78" s="121">
        <f>SUM(BD52, -BD57)</f>
        <v>0.2238</v>
      </c>
      <c r="BE78" s="180">
        <f>SUM(BE52, -BE57)</f>
        <v>0.26519999999999999</v>
      </c>
      <c r="BF78" s="154">
        <f>SUM(BF54, -BF58)</f>
        <v>0.25409999999999999</v>
      </c>
      <c r="BG78" s="121">
        <f>SUM(BG52, -BG57)</f>
        <v>0.25139999999999996</v>
      </c>
      <c r="BH78" s="180">
        <f>SUM(BH52, -BH57)</f>
        <v>0.2273</v>
      </c>
      <c r="BI78" s="147">
        <f>SUM(BI51, -BI55)</f>
        <v>0.24780000000000002</v>
      </c>
      <c r="BJ78" s="116">
        <f>SUM(BJ54, -BJ58)</f>
        <v>0.25540000000000002</v>
      </c>
      <c r="BK78" s="180">
        <f>SUM(BK51, -BK56)</f>
        <v>0.21920000000000001</v>
      </c>
      <c r="BL78" s="147">
        <f>SUM(BL52, -BL57)</f>
        <v>0.2273</v>
      </c>
      <c r="BM78" s="121">
        <f>SUM(BM51, -BM56)</f>
        <v>0.2404</v>
      </c>
      <c r="BN78" s="176">
        <f>SUM(BN52, -BN57)</f>
        <v>0.255</v>
      </c>
      <c r="BO78" s="121">
        <f>SUM(BO53, -BO57)</f>
        <v>0.26839999999999997</v>
      </c>
      <c r="BP78" s="121">
        <f>SUM(BP53, -BP57)</f>
        <v>0.25640000000000002</v>
      </c>
      <c r="BQ78" s="121">
        <f>SUM(BQ51, -BQ56)</f>
        <v>0.2697</v>
      </c>
      <c r="BS78" s="154">
        <f>SUM(BS52, -BS57)</f>
        <v>0.24629999999999999</v>
      </c>
      <c r="BT78" s="121">
        <f>SUM(BT52, -BT57)</f>
        <v>0.25290000000000001</v>
      </c>
      <c r="BU78" s="177">
        <f>SUM(BU52, -BU57)</f>
        <v>0.28159999999999996</v>
      </c>
      <c r="BV78" s="145">
        <f>SUM(BV53, -BV57)</f>
        <v>0.29700000000000004</v>
      </c>
      <c r="BW78" s="121">
        <f>SUM(BW51, -BW56)</f>
        <v>0.28549999999999998</v>
      </c>
      <c r="BX78" s="180">
        <f>SUM(BX51, -BX56)</f>
        <v>0.28400000000000003</v>
      </c>
      <c r="BY78" s="231">
        <f>SUM(BY53, -BY57)</f>
        <v>0.28749999999999998</v>
      </c>
      <c r="BZ78" s="220">
        <f>SUM(BZ53, -BZ57)</f>
        <v>0.28129999999999999</v>
      </c>
      <c r="CA78" s="237">
        <f>SUM(CA53, -CA57)</f>
        <v>0.27739999999999998</v>
      </c>
      <c r="CB78" s="147">
        <f>SUM(CB51, -CB55)</f>
        <v>0.23380000000000001</v>
      </c>
      <c r="CC78" s="121">
        <f>SUM(CC51, -CC55)</f>
        <v>0.2324</v>
      </c>
      <c r="CD78" s="176">
        <f>SUM(CD52, -CD57)</f>
        <v>0.23949999999999999</v>
      </c>
      <c r="CE78" s="154">
        <f>SUM(CE54, -CE58)</f>
        <v>0.217</v>
      </c>
      <c r="CF78" s="116">
        <f>SUM(CF52, -CF57)</f>
        <v>0.20319999999999999</v>
      </c>
      <c r="CG78" s="180">
        <f>SUM(CG51, -CG56)</f>
        <v>0.21260000000000001</v>
      </c>
      <c r="CH78" s="147">
        <f>SUM(CH51, -CH56)</f>
        <v>0.2072</v>
      </c>
      <c r="CI78" s="116">
        <f>SUM(CI54, -CI58)</f>
        <v>0.20850000000000002</v>
      </c>
      <c r="CJ78" s="180">
        <f>SUM(CJ52, -CJ56)</f>
        <v>0.21299999999999999</v>
      </c>
      <c r="CK78" s="154">
        <f>SUM(CK54, -CK58)</f>
        <v>0.22030000000000002</v>
      </c>
      <c r="CL78" s="116">
        <f>SUM(CL54, -CL58)</f>
        <v>0.2248</v>
      </c>
      <c r="CM78" s="176">
        <f>SUM(CM54, -CM58)</f>
        <v>0.21759999999999999</v>
      </c>
      <c r="CN78" s="154">
        <f>SUM(CN54, -CN58)</f>
        <v>0.22239999999999999</v>
      </c>
      <c r="CO78" s="119">
        <f>SUM(CO55, -CO58)</f>
        <v>0.24280000000000002</v>
      </c>
      <c r="CP78" s="176">
        <f>SUM(CP54, -CP58)</f>
        <v>0.24410000000000001</v>
      </c>
      <c r="CQ78" s="147">
        <f>SUM(CQ51, -CQ56)</f>
        <v>0.26790000000000003</v>
      </c>
      <c r="CR78" s="121">
        <f>SUM(CR51, -CR56)</f>
        <v>0.25950000000000001</v>
      </c>
      <c r="CS78" s="176">
        <f>SUM(CS52, -CS57)</f>
        <v>0.27449999999999997</v>
      </c>
      <c r="CT78" s="154">
        <f>SUM(CT53, -CT57)</f>
        <v>0.29239999999999999</v>
      </c>
      <c r="CU78" s="121">
        <f>SUM(CU51, -CU56)</f>
        <v>0.27249999999999996</v>
      </c>
      <c r="CV78" s="180">
        <f>SUM(CV51, -CV56)</f>
        <v>0.23659999999999998</v>
      </c>
      <c r="CW78" s="167">
        <f>SUM(CW52, -CW57)</f>
        <v>0.23649999999999999</v>
      </c>
      <c r="CX78" s="121">
        <f>SUM(CX51, -CX56)</f>
        <v>0.2606</v>
      </c>
      <c r="CY78" s="180">
        <f>SUM(CY51, -CY56)</f>
        <v>0.26690000000000003</v>
      </c>
      <c r="CZ78" s="116">
        <f>SUM(CZ53, -CZ57)</f>
        <v>0.2883</v>
      </c>
      <c r="DA78" s="6">
        <f t="shared" ref="CY78:DB78" si="173">SUM(DA67, -DA74)</f>
        <v>0</v>
      </c>
      <c r="DB78" s="6">
        <f t="shared" si="173"/>
        <v>0</v>
      </c>
      <c r="DC78" s="6">
        <f>SUM(DC67, -DC74,)</f>
        <v>0</v>
      </c>
      <c r="DD78" s="6">
        <f>SUM(DD67, -DD74,)</f>
        <v>0</v>
      </c>
      <c r="DE78" s="6">
        <f t="shared" ref="DE78:DH78" si="174">SUM(DE67, -DE74)</f>
        <v>0</v>
      </c>
      <c r="DF78" s="6">
        <f t="shared" si="174"/>
        <v>0</v>
      </c>
      <c r="DG78" s="6">
        <f t="shared" si="174"/>
        <v>0</v>
      </c>
      <c r="DH78" s="6">
        <f t="shared" si="174"/>
        <v>0</v>
      </c>
      <c r="DI78" s="6">
        <f>SUM(DI67, -DI74,)</f>
        <v>0</v>
      </c>
      <c r="DJ78" s="6">
        <f>SUM(DJ67, -DJ74,)</f>
        <v>0</v>
      </c>
      <c r="DK78" s="6">
        <f t="shared" ref="DK78:DN78" si="175">SUM(DK67, -DK74)</f>
        <v>0</v>
      </c>
      <c r="DL78" s="6">
        <f t="shared" si="175"/>
        <v>0</v>
      </c>
      <c r="DM78" s="6">
        <f t="shared" si="175"/>
        <v>0</v>
      </c>
      <c r="DN78" s="6">
        <f t="shared" si="175"/>
        <v>0</v>
      </c>
      <c r="DO78" s="6">
        <f>SUM(DO67, -DO74,)</f>
        <v>0</v>
      </c>
      <c r="DP78" s="6">
        <f>SUM(DP67, -DP74,)</f>
        <v>0</v>
      </c>
      <c r="DQ78" s="6">
        <f t="shared" ref="DQ78:DT78" si="176">SUM(DQ67, -DQ74)</f>
        <v>0</v>
      </c>
      <c r="DR78" s="6">
        <f t="shared" si="176"/>
        <v>0</v>
      </c>
      <c r="DS78" s="6">
        <f t="shared" si="176"/>
        <v>0</v>
      </c>
      <c r="DT78" s="6">
        <f t="shared" si="176"/>
        <v>0</v>
      </c>
      <c r="DU78" s="6">
        <f>SUM(DU67, -DU74,)</f>
        <v>0</v>
      </c>
      <c r="DV78" s="6">
        <f>SUM(DV67, -DV74,)</f>
        <v>0</v>
      </c>
      <c r="DW78" s="6">
        <f t="shared" ref="DW78:DZ78" si="177">SUM(DW67, -DW74)</f>
        <v>0</v>
      </c>
      <c r="DX78" s="6">
        <f t="shared" si="177"/>
        <v>0</v>
      </c>
      <c r="DY78" s="6">
        <f t="shared" si="177"/>
        <v>0</v>
      </c>
      <c r="DZ78" s="6">
        <f t="shared" si="177"/>
        <v>0</v>
      </c>
      <c r="EA78" s="6">
        <f>SUM(EA67, -EA74,)</f>
        <v>0</v>
      </c>
      <c r="EB78" s="6">
        <f>SUM(EB67, -EB74,)</f>
        <v>0</v>
      </c>
      <c r="EC78" s="6">
        <f t="shared" ref="EC78:EI78" si="178">SUM(EC67, -EC74)</f>
        <v>0</v>
      </c>
      <c r="ED78" s="6">
        <f t="shared" si="178"/>
        <v>0</v>
      </c>
      <c r="EE78" s="6">
        <f t="shared" si="178"/>
        <v>0</v>
      </c>
      <c r="EF78" s="6">
        <f t="shared" si="178"/>
        <v>0</v>
      </c>
      <c r="EG78" s="6">
        <f t="shared" si="178"/>
        <v>0</v>
      </c>
      <c r="EH78" s="6">
        <f t="shared" si="178"/>
        <v>0</v>
      </c>
      <c r="EI78" s="6">
        <f t="shared" si="178"/>
        <v>0</v>
      </c>
      <c r="EK78" s="6">
        <f>SUM(EK67, -EK74,)</f>
        <v>0</v>
      </c>
      <c r="EL78" s="6">
        <f>SUM(EL67, -EL74,)</f>
        <v>0</v>
      </c>
      <c r="EM78" s="6">
        <f t="shared" ref="EM78:EP78" si="179">SUM(EM67, -EM74)</f>
        <v>0</v>
      </c>
      <c r="EN78" s="6">
        <f t="shared" si="179"/>
        <v>0</v>
      </c>
      <c r="EO78" s="6">
        <f t="shared" si="179"/>
        <v>0</v>
      </c>
      <c r="EP78" s="6">
        <f t="shared" si="179"/>
        <v>0</v>
      </c>
      <c r="EQ78" s="6">
        <f>SUM(EQ67, -EQ74,)</f>
        <v>0</v>
      </c>
      <c r="ER78" s="6">
        <f>SUM(ER67, -ER74,)</f>
        <v>0</v>
      </c>
      <c r="ES78" s="6">
        <f t="shared" ref="ES78:EV78" si="180">SUM(ES67, -ES74)</f>
        <v>0</v>
      </c>
      <c r="ET78" s="6">
        <f t="shared" si="180"/>
        <v>0</v>
      </c>
      <c r="EU78" s="6">
        <f t="shared" si="180"/>
        <v>0</v>
      </c>
      <c r="EV78" s="6">
        <f t="shared" si="180"/>
        <v>0</v>
      </c>
      <c r="EW78" s="6">
        <f>SUM(EW67, -EW74,)</f>
        <v>0</v>
      </c>
      <c r="EX78" s="6">
        <f>SUM(EX67, -EX74,)</f>
        <v>0</v>
      </c>
      <c r="EY78" s="6">
        <f t="shared" ref="EY78:FB78" si="181">SUM(EY67, -EY74)</f>
        <v>0</v>
      </c>
      <c r="EZ78" s="6">
        <f t="shared" si="181"/>
        <v>0</v>
      </c>
      <c r="FA78" s="6">
        <f t="shared" si="181"/>
        <v>0</v>
      </c>
      <c r="FB78" s="6">
        <f t="shared" si="181"/>
        <v>0</v>
      </c>
      <c r="FC78" s="6">
        <f>SUM(FC67, -FC74,)</f>
        <v>0</v>
      </c>
      <c r="FD78" s="6">
        <f>SUM(FD67, -FD74,)</f>
        <v>0</v>
      </c>
      <c r="FE78" s="6">
        <f t="shared" ref="FE78:FH78" si="182">SUM(FE67, -FE74)</f>
        <v>0</v>
      </c>
      <c r="FF78" s="6">
        <f t="shared" si="182"/>
        <v>0</v>
      </c>
      <c r="FG78" s="6">
        <f t="shared" si="182"/>
        <v>0</v>
      </c>
      <c r="FH78" s="6">
        <f t="shared" si="182"/>
        <v>0</v>
      </c>
      <c r="FI78" s="6">
        <f>SUM(FI67, -FI74,)</f>
        <v>0</v>
      </c>
      <c r="FJ78" s="6">
        <f>SUM(FJ67, -FJ74,)</f>
        <v>0</v>
      </c>
      <c r="FK78" s="6">
        <f t="shared" ref="FK78:FN78" si="183">SUM(FK67, -FK74)</f>
        <v>0</v>
      </c>
      <c r="FL78" s="6">
        <f t="shared" si="183"/>
        <v>0</v>
      </c>
      <c r="FM78" s="6">
        <f t="shared" si="183"/>
        <v>0</v>
      </c>
      <c r="FN78" s="6">
        <f t="shared" si="183"/>
        <v>0</v>
      </c>
      <c r="FO78" s="6">
        <f>SUM(FO67, -FO74,)</f>
        <v>0</v>
      </c>
      <c r="FP78" s="6">
        <f>SUM(FP67, -FP74,)</f>
        <v>0</v>
      </c>
      <c r="FQ78" s="6">
        <f t="shared" ref="FQ78:FT78" si="184">SUM(FQ67, -FQ74)</f>
        <v>0</v>
      </c>
      <c r="FR78" s="6">
        <f t="shared" si="184"/>
        <v>0</v>
      </c>
      <c r="FS78" s="6">
        <f t="shared" si="184"/>
        <v>0</v>
      </c>
      <c r="FT78" s="6">
        <f t="shared" si="184"/>
        <v>0</v>
      </c>
      <c r="FU78" s="6">
        <f>SUM(FU67, -FU74,)</f>
        <v>0</v>
      </c>
      <c r="FV78" s="6">
        <f>SUM(FV67, -FV74,)</f>
        <v>0</v>
      </c>
      <c r="FW78" s="6">
        <f t="shared" ref="FW78:FZ78" si="185">SUM(FW67, -FW74)</f>
        <v>0</v>
      </c>
      <c r="FX78" s="6">
        <f t="shared" si="185"/>
        <v>0</v>
      </c>
      <c r="FY78" s="6">
        <f t="shared" si="185"/>
        <v>0</v>
      </c>
      <c r="FZ78" s="6">
        <f t="shared" si="185"/>
        <v>0</v>
      </c>
      <c r="GA78" s="6">
        <f>SUM(GA67, -GA74,)</f>
        <v>0</v>
      </c>
      <c r="GB78" s="6">
        <f>SUM(GB67, -GB74,)</f>
        <v>0</v>
      </c>
      <c r="GC78" s="6">
        <f t="shared" ref="GC78:GF78" si="186">SUM(GC67, -GC74)</f>
        <v>0</v>
      </c>
      <c r="GD78" s="6">
        <f t="shared" si="186"/>
        <v>0</v>
      </c>
      <c r="GE78" s="6">
        <f t="shared" si="186"/>
        <v>0</v>
      </c>
      <c r="GF78" s="6">
        <f t="shared" si="186"/>
        <v>0</v>
      </c>
      <c r="GG78" s="6">
        <f>SUM(GG67, -GG74,)</f>
        <v>0</v>
      </c>
      <c r="GH78" s="6">
        <f>SUM(GH67, -GH74,)</f>
        <v>0</v>
      </c>
      <c r="GI78" s="6">
        <f t="shared" ref="GI78:GL78" si="187">SUM(GI67, -GI74)</f>
        <v>0</v>
      </c>
      <c r="GJ78" s="6">
        <f t="shared" si="187"/>
        <v>0</v>
      </c>
      <c r="GK78" s="6">
        <f t="shared" si="187"/>
        <v>0</v>
      </c>
      <c r="GL78" s="6">
        <f t="shared" si="187"/>
        <v>0</v>
      </c>
      <c r="GM78" s="6">
        <f>SUM(GM67, -GM74,)</f>
        <v>0</v>
      </c>
      <c r="GN78" s="6">
        <f>SUM(GN67, -GN74,)</f>
        <v>0</v>
      </c>
      <c r="GO78" s="6">
        <f t="shared" ref="GO78:GR78" si="188">SUM(GO67, -GO74)</f>
        <v>0</v>
      </c>
      <c r="GP78" s="6">
        <f t="shared" si="188"/>
        <v>0</v>
      </c>
      <c r="GQ78" s="6">
        <f t="shared" si="188"/>
        <v>0</v>
      </c>
      <c r="GR78" s="6">
        <f t="shared" si="188"/>
        <v>0</v>
      </c>
      <c r="GS78" s="6">
        <f>SUM(GS67, -GS74,)</f>
        <v>0</v>
      </c>
      <c r="GT78" s="6">
        <f>SUM(GT67, -GT74,)</f>
        <v>0</v>
      </c>
      <c r="GU78" s="6">
        <f t="shared" ref="GU78:HA78" si="189">SUM(GU67, -GU74)</f>
        <v>0</v>
      </c>
      <c r="GV78" s="6">
        <f t="shared" si="189"/>
        <v>0</v>
      </c>
      <c r="GW78" s="6">
        <f t="shared" si="189"/>
        <v>0</v>
      </c>
      <c r="GX78" s="6">
        <f t="shared" si="189"/>
        <v>0</v>
      </c>
      <c r="GY78" s="6">
        <f t="shared" si="189"/>
        <v>0</v>
      </c>
      <c r="GZ78" s="6">
        <f t="shared" si="189"/>
        <v>0</v>
      </c>
      <c r="HA78" s="6">
        <f t="shared" si="189"/>
        <v>0</v>
      </c>
      <c r="HC78" s="6">
        <f>SUM(HC67, -HC74,)</f>
        <v>0</v>
      </c>
      <c r="HD78" s="6">
        <f>SUM(HD67, -HD74,)</f>
        <v>0</v>
      </c>
      <c r="HE78" s="6">
        <f t="shared" ref="HE78:HH78" si="190">SUM(HE67, -HE74)</f>
        <v>0</v>
      </c>
      <c r="HF78" s="6">
        <f t="shared" si="190"/>
        <v>0</v>
      </c>
      <c r="HG78" s="6">
        <f t="shared" si="190"/>
        <v>0</v>
      </c>
      <c r="HH78" s="6">
        <f t="shared" si="190"/>
        <v>0</v>
      </c>
      <c r="HI78" s="6">
        <f>SUM(HI67, -HI74,)</f>
        <v>0</v>
      </c>
      <c r="HJ78" s="6">
        <f>SUM(HJ67, -HJ74,)</f>
        <v>0</v>
      </c>
      <c r="HK78" s="6">
        <f t="shared" ref="HK78:HN78" si="191">SUM(HK67, -HK74)</f>
        <v>0</v>
      </c>
      <c r="HL78" s="6">
        <f t="shared" si="191"/>
        <v>0</v>
      </c>
      <c r="HM78" s="6">
        <f t="shared" si="191"/>
        <v>0</v>
      </c>
      <c r="HN78" s="6">
        <f t="shared" si="191"/>
        <v>0</v>
      </c>
      <c r="HO78" s="6">
        <f>SUM(HO67, -HO74,)</f>
        <v>0</v>
      </c>
      <c r="HP78" s="6">
        <f>SUM(HP67, -HP74,)</f>
        <v>0</v>
      </c>
      <c r="HQ78" s="6">
        <f t="shared" ref="HQ78:HT78" si="192">SUM(HQ67, -HQ74)</f>
        <v>0</v>
      </c>
      <c r="HR78" s="6">
        <f t="shared" si="192"/>
        <v>0</v>
      </c>
      <c r="HS78" s="6">
        <f t="shared" si="192"/>
        <v>0</v>
      </c>
      <c r="HT78" s="6">
        <f t="shared" si="192"/>
        <v>0</v>
      </c>
      <c r="HU78" s="6">
        <f>SUM(HU67, -HU74,)</f>
        <v>0</v>
      </c>
      <c r="HV78" s="6">
        <f>SUM(HV67, -HV74,)</f>
        <v>0</v>
      </c>
      <c r="HW78" s="6">
        <f t="shared" ref="HW78:HZ78" si="193">SUM(HW67, -HW74)</f>
        <v>0</v>
      </c>
      <c r="HX78" s="6">
        <f t="shared" si="193"/>
        <v>0</v>
      </c>
      <c r="HY78" s="6">
        <f t="shared" si="193"/>
        <v>0</v>
      </c>
      <c r="HZ78" s="6">
        <f t="shared" si="193"/>
        <v>0</v>
      </c>
      <c r="IA78" s="6">
        <f>SUM(IA67, -IA74,)</f>
        <v>0</v>
      </c>
      <c r="IB78" s="6">
        <f>SUM(IB67, -IB74,)</f>
        <v>0</v>
      </c>
      <c r="IC78" s="6">
        <f t="shared" ref="IC78:IF78" si="194">SUM(IC67, -IC74)</f>
        <v>0</v>
      </c>
      <c r="ID78" s="6">
        <f t="shared" si="194"/>
        <v>0</v>
      </c>
      <c r="IE78" s="6">
        <f t="shared" si="194"/>
        <v>0</v>
      </c>
      <c r="IF78" s="6">
        <f t="shared" si="194"/>
        <v>0</v>
      </c>
      <c r="IG78" s="6">
        <f>SUM(IG67, -IG74,)</f>
        <v>0</v>
      </c>
      <c r="IH78" s="6">
        <f>SUM(IH67, -IH74,)</f>
        <v>0</v>
      </c>
      <c r="II78" s="6">
        <f t="shared" ref="II78:IL78" si="195">SUM(II67, -II74)</f>
        <v>0</v>
      </c>
      <c r="IJ78" s="6">
        <f t="shared" si="195"/>
        <v>0</v>
      </c>
      <c r="IK78" s="6">
        <f t="shared" si="195"/>
        <v>0</v>
      </c>
      <c r="IL78" s="6">
        <f t="shared" si="195"/>
        <v>0</v>
      </c>
      <c r="IM78" s="6">
        <f>SUM(IM67, -IM74,)</f>
        <v>0</v>
      </c>
      <c r="IN78" s="6">
        <f>SUM(IN67, -IN74,)</f>
        <v>0</v>
      </c>
      <c r="IO78" s="6">
        <f t="shared" ref="IO78:IR78" si="196">SUM(IO67, -IO74)</f>
        <v>0</v>
      </c>
      <c r="IP78" s="6">
        <f t="shared" si="196"/>
        <v>0</v>
      </c>
      <c r="IQ78" s="6">
        <f t="shared" si="196"/>
        <v>0</v>
      </c>
      <c r="IR78" s="6">
        <f t="shared" si="196"/>
        <v>0</v>
      </c>
      <c r="IS78" s="6">
        <f>SUM(IS67, -IS74,)</f>
        <v>0</v>
      </c>
      <c r="IT78" s="6">
        <f>SUM(IT67, -IT74,)</f>
        <v>0</v>
      </c>
      <c r="IU78" s="6">
        <f t="shared" ref="IU78:IX78" si="197">SUM(IU67, -IU74)</f>
        <v>0</v>
      </c>
      <c r="IV78" s="6">
        <f t="shared" si="197"/>
        <v>0</v>
      </c>
      <c r="IW78" s="6">
        <f t="shared" si="197"/>
        <v>0</v>
      </c>
      <c r="IX78" s="6">
        <f t="shared" si="197"/>
        <v>0</v>
      </c>
      <c r="IY78" s="6">
        <f>SUM(IY67, -IY74,)</f>
        <v>0</v>
      </c>
      <c r="IZ78" s="6">
        <f>SUM(IZ67, -IZ74,)</f>
        <v>0</v>
      </c>
      <c r="JA78" s="6">
        <f t="shared" ref="JA78:JD78" si="198">SUM(JA67, -JA74)</f>
        <v>0</v>
      </c>
      <c r="JB78" s="6">
        <f t="shared" si="198"/>
        <v>0</v>
      </c>
      <c r="JC78" s="6">
        <f t="shared" si="198"/>
        <v>0</v>
      </c>
      <c r="JD78" s="6">
        <f t="shared" si="198"/>
        <v>0</v>
      </c>
      <c r="JE78" s="6">
        <f>SUM(JE67, -JE74,)</f>
        <v>0</v>
      </c>
      <c r="JF78" s="6">
        <f>SUM(JF67, -JF74,)</f>
        <v>0</v>
      </c>
      <c r="JG78" s="6">
        <f t="shared" ref="JG78:JJ78" si="199">SUM(JG67, -JG74)</f>
        <v>0</v>
      </c>
      <c r="JH78" s="6">
        <f t="shared" si="199"/>
        <v>0</v>
      </c>
      <c r="JI78" s="6">
        <f t="shared" si="199"/>
        <v>0</v>
      </c>
      <c r="JJ78" s="6">
        <f t="shared" si="199"/>
        <v>0</v>
      </c>
      <c r="JK78" s="6">
        <f>SUM(JK67, -JK74,)</f>
        <v>0</v>
      </c>
      <c r="JL78" s="6">
        <f>SUM(JL67, -JL74,)</f>
        <v>0</v>
      </c>
      <c r="JM78" s="6">
        <f t="shared" ref="JM78:JS78" si="200">SUM(JM67, -JM74)</f>
        <v>0</v>
      </c>
      <c r="JN78" s="6">
        <f t="shared" si="200"/>
        <v>0</v>
      </c>
      <c r="JO78" s="6">
        <f t="shared" si="200"/>
        <v>0</v>
      </c>
      <c r="JP78" s="6">
        <f t="shared" si="200"/>
        <v>0</v>
      </c>
      <c r="JQ78" s="6">
        <f t="shared" si="200"/>
        <v>0</v>
      </c>
      <c r="JR78" s="6">
        <f t="shared" si="200"/>
        <v>0</v>
      </c>
      <c r="JS78" s="6">
        <f t="shared" si="200"/>
        <v>0</v>
      </c>
    </row>
    <row r="79" spans="1:279" ht="15.75" thickBot="1" x14ac:dyDescent="0.3">
      <c r="A79" s="60"/>
      <c r="B79" s="60"/>
      <c r="C79" s="103"/>
      <c r="D79" s="153" t="s">
        <v>67</v>
      </c>
      <c r="E79" s="42" t="s">
        <v>65</v>
      </c>
      <c r="F79" s="148" t="s">
        <v>68</v>
      </c>
      <c r="G79" s="159" t="s">
        <v>37</v>
      </c>
      <c r="H79" s="118" t="s">
        <v>68</v>
      </c>
      <c r="I79" s="175" t="s">
        <v>39</v>
      </c>
      <c r="J79" s="143" t="s">
        <v>68</v>
      </c>
      <c r="K79" s="115" t="s">
        <v>67</v>
      </c>
      <c r="L79" s="175" t="s">
        <v>57</v>
      </c>
      <c r="M79" s="153" t="s">
        <v>57</v>
      </c>
      <c r="N79" s="118" t="s">
        <v>68</v>
      </c>
      <c r="O79" s="183" t="s">
        <v>84</v>
      </c>
      <c r="P79" s="164" t="s">
        <v>47</v>
      </c>
      <c r="Q79" s="124" t="s">
        <v>47</v>
      </c>
      <c r="R79" s="183" t="s">
        <v>47</v>
      </c>
      <c r="S79" s="228" t="s">
        <v>53</v>
      </c>
      <c r="T79" s="32" t="s">
        <v>40</v>
      </c>
      <c r="U79" s="158" t="s">
        <v>53</v>
      </c>
      <c r="V79" s="224" t="s">
        <v>70</v>
      </c>
      <c r="W79" s="42" t="s">
        <v>68</v>
      </c>
      <c r="X79" s="158" t="s">
        <v>53</v>
      </c>
      <c r="Y79" s="143" t="s">
        <v>70</v>
      </c>
      <c r="Z79" s="169" t="s">
        <v>59</v>
      </c>
      <c r="AA79" s="178" t="s">
        <v>70</v>
      </c>
      <c r="AB79" s="201" t="s">
        <v>59</v>
      </c>
      <c r="AC79" s="118" t="s">
        <v>70</v>
      </c>
      <c r="AD79" s="178" t="s">
        <v>70</v>
      </c>
      <c r="AE79" s="228" t="s">
        <v>63</v>
      </c>
      <c r="AF79" s="42" t="s">
        <v>70</v>
      </c>
      <c r="AG79" s="148" t="s">
        <v>70</v>
      </c>
      <c r="AH79" s="143" t="s">
        <v>70</v>
      </c>
      <c r="AI79" s="124" t="s">
        <v>40</v>
      </c>
      <c r="AJ79" s="187" t="s">
        <v>59</v>
      </c>
      <c r="AK79" s="224" t="s">
        <v>68</v>
      </c>
      <c r="AL79" s="42" t="s">
        <v>68</v>
      </c>
      <c r="AM79" s="148" t="s">
        <v>42</v>
      </c>
      <c r="AN79" s="143" t="s">
        <v>42</v>
      </c>
      <c r="AO79" s="118" t="s">
        <v>42</v>
      </c>
      <c r="AP79" s="183" t="s">
        <v>47</v>
      </c>
      <c r="AQ79" s="164" t="s">
        <v>47</v>
      </c>
      <c r="AR79" s="124" t="s">
        <v>47</v>
      </c>
      <c r="AS79" s="178" t="s">
        <v>42</v>
      </c>
      <c r="AT79" s="224" t="s">
        <v>68</v>
      </c>
      <c r="AU79" s="23" t="s">
        <v>44</v>
      </c>
      <c r="AV79" s="166" t="s">
        <v>59</v>
      </c>
      <c r="AW79" s="165" t="s">
        <v>44</v>
      </c>
      <c r="AX79" s="118" t="s">
        <v>49</v>
      </c>
      <c r="AY79" s="178" t="s">
        <v>70</v>
      </c>
      <c r="AZ79" s="201" t="s">
        <v>59</v>
      </c>
      <c r="BA79" s="189" t="s">
        <v>37</v>
      </c>
      <c r="BB79" s="178" t="s">
        <v>70</v>
      </c>
      <c r="BC79" s="164" t="s">
        <v>84</v>
      </c>
      <c r="BD79" s="118" t="s">
        <v>49</v>
      </c>
      <c r="BE79" s="187" t="s">
        <v>59</v>
      </c>
      <c r="BF79" s="143" t="s">
        <v>70</v>
      </c>
      <c r="BG79" s="169" t="s">
        <v>59</v>
      </c>
      <c r="BH79" s="187" t="s">
        <v>59</v>
      </c>
      <c r="BI79" s="143" t="s">
        <v>70</v>
      </c>
      <c r="BJ79" s="118" t="s">
        <v>70</v>
      </c>
      <c r="BK79" s="200" t="s">
        <v>44</v>
      </c>
      <c r="BL79" s="165" t="s">
        <v>44</v>
      </c>
      <c r="BM79" s="189" t="s">
        <v>44</v>
      </c>
      <c r="BN79" s="200" t="s">
        <v>37</v>
      </c>
      <c r="BO79" s="118" t="s">
        <v>70</v>
      </c>
      <c r="BP79" s="124" t="s">
        <v>63</v>
      </c>
      <c r="BQ79" s="124" t="s">
        <v>63</v>
      </c>
      <c r="BS79" s="165" t="s">
        <v>37</v>
      </c>
      <c r="BT79" s="124" t="s">
        <v>63</v>
      </c>
      <c r="BU79" s="200" t="s">
        <v>52</v>
      </c>
      <c r="BV79" s="143" t="s">
        <v>42</v>
      </c>
      <c r="BW79" s="124" t="s">
        <v>63</v>
      </c>
      <c r="BX79" s="200" t="s">
        <v>52</v>
      </c>
      <c r="BY79" s="224" t="s">
        <v>42</v>
      </c>
      <c r="BZ79" s="42" t="s">
        <v>42</v>
      </c>
      <c r="CA79" s="148" t="s">
        <v>49</v>
      </c>
      <c r="CB79" s="165" t="s">
        <v>52</v>
      </c>
      <c r="CC79" s="189" t="s">
        <v>52</v>
      </c>
      <c r="CD79" s="178" t="s">
        <v>42</v>
      </c>
      <c r="CE79" s="143" t="s">
        <v>42</v>
      </c>
      <c r="CF79" s="118" t="s">
        <v>42</v>
      </c>
      <c r="CG79" s="178" t="s">
        <v>49</v>
      </c>
      <c r="CH79" s="143" t="s">
        <v>49</v>
      </c>
      <c r="CI79" s="118" t="s">
        <v>49</v>
      </c>
      <c r="CJ79" s="187" t="s">
        <v>59</v>
      </c>
      <c r="CK79" s="165" t="s">
        <v>44</v>
      </c>
      <c r="CL79" s="120" t="s">
        <v>38</v>
      </c>
      <c r="CM79" s="181" t="s">
        <v>38</v>
      </c>
      <c r="CN79" s="159" t="s">
        <v>38</v>
      </c>
      <c r="CO79" s="189" t="s">
        <v>52</v>
      </c>
      <c r="CP79" s="181" t="s">
        <v>38</v>
      </c>
      <c r="CQ79" s="201" t="s">
        <v>67</v>
      </c>
      <c r="CR79" s="169" t="s">
        <v>67</v>
      </c>
      <c r="CS79" s="181" t="s">
        <v>38</v>
      </c>
      <c r="CT79" s="164" t="s">
        <v>63</v>
      </c>
      <c r="CU79" s="124" t="s">
        <v>63</v>
      </c>
      <c r="CV79" s="183" t="s">
        <v>63</v>
      </c>
      <c r="CW79" s="159" t="s">
        <v>38</v>
      </c>
      <c r="CX79" s="124" t="s">
        <v>63</v>
      </c>
      <c r="CY79" s="183" t="s">
        <v>63</v>
      </c>
      <c r="CZ79" s="124" t="s">
        <v>63</v>
      </c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4">
        <f>SUM(C67, -C73)</f>
        <v>0</v>
      </c>
      <c r="D80" s="145">
        <f>SUM(D52, -D58)</f>
        <v>2.2199999999999998E-2</v>
      </c>
      <c r="E80" s="15">
        <f>SUM(E52, -E57)</f>
        <v>4.1599999999999998E-2</v>
      </c>
      <c r="F80" s="151">
        <f>SUM(F52, -F56)</f>
        <v>0.10589999999999999</v>
      </c>
      <c r="G80" s="147">
        <f>SUM(G53, -G58)</f>
        <v>0.1313</v>
      </c>
      <c r="H80" s="117">
        <f>SUM(H52, -H57)</f>
        <v>0.1225</v>
      </c>
      <c r="I80" s="177">
        <f>SUM(I51, -I53)</f>
        <v>0.13249999999999998</v>
      </c>
      <c r="J80" s="145">
        <f>SUM(J52, -J55)</f>
        <v>0.13930000000000001</v>
      </c>
      <c r="K80" s="117">
        <f>SUM(K52, -K55)</f>
        <v>0.1356</v>
      </c>
      <c r="L80" s="177">
        <f>SUM(L53, -L58)</f>
        <v>0.11360000000000001</v>
      </c>
      <c r="M80" s="145">
        <f>SUM(M53, -M58)</f>
        <v>0.1118</v>
      </c>
      <c r="N80" s="117">
        <f>SUM(N51, -N54)</f>
        <v>0.1115</v>
      </c>
      <c r="O80" s="177">
        <f>SUM(O52, -O57)</f>
        <v>0.11310000000000001</v>
      </c>
      <c r="P80" s="147">
        <f>SUM(P52, -P58)</f>
        <v>9.2799999999999994E-2</v>
      </c>
      <c r="Q80" s="121">
        <f>SUM(Q52, -Q57)</f>
        <v>0.1086</v>
      </c>
      <c r="R80" s="180">
        <f>SUM(R52, -R57)</f>
        <v>0.1195</v>
      </c>
      <c r="S80" s="227">
        <f>SUM(S52, -S57)</f>
        <v>0.13339999999999999</v>
      </c>
      <c r="T80" s="15">
        <f>SUM(T52, -T57)</f>
        <v>0.14499999999999999</v>
      </c>
      <c r="U80" s="151">
        <f>SUM(U52, -U57)</f>
        <v>0.1203</v>
      </c>
      <c r="V80" s="225">
        <f>SUM(V51, -V53)</f>
        <v>0.12559999999999999</v>
      </c>
      <c r="W80" s="94">
        <f>SUM(W51, -W53)</f>
        <v>0.1459</v>
      </c>
      <c r="X80" s="151">
        <f>SUM(X52, -X56)</f>
        <v>0.1633</v>
      </c>
      <c r="Y80" s="147">
        <f>SUM(Y51, -Y54)</f>
        <v>0.1845</v>
      </c>
      <c r="Z80" s="116">
        <f>SUM(Z53, -Z58)</f>
        <v>0.16900000000000001</v>
      </c>
      <c r="AA80" s="180">
        <f>SUM(AA51, -AA55)</f>
        <v>0.16059999999999999</v>
      </c>
      <c r="AB80" s="154">
        <f>SUM(AB53, -AB58)</f>
        <v>0.13200000000000001</v>
      </c>
      <c r="AC80" s="121">
        <f>SUM(AC51, -AC55)</f>
        <v>0.12759999999999999</v>
      </c>
      <c r="AD80" s="180">
        <f>SUM(AD51, -AD55)</f>
        <v>0.1321</v>
      </c>
      <c r="AE80" s="227">
        <f>SUM(AE52, -AE55)</f>
        <v>0.17460000000000001</v>
      </c>
      <c r="AF80" s="15">
        <f>SUM(AF51, -AF55)</f>
        <v>0.1588</v>
      </c>
      <c r="AG80" s="152">
        <f>SUM(AG51, -AG55)</f>
        <v>0.18090000000000001</v>
      </c>
      <c r="AH80" s="147">
        <f>SUM(AH51, -AH55)</f>
        <v>0.18859999999999999</v>
      </c>
      <c r="AI80" s="121">
        <f>SUM(AI52, -AI56)</f>
        <v>0.15639999999999998</v>
      </c>
      <c r="AJ80" s="176">
        <f>SUM(AJ54, -AJ58)</f>
        <v>0.16020000000000001</v>
      </c>
      <c r="AK80" s="227">
        <f>SUM(AK51, -AK54)</f>
        <v>0.1636</v>
      </c>
      <c r="AL80" s="94">
        <f>SUM(AL51, -AL54)</f>
        <v>0.15559999999999999</v>
      </c>
      <c r="AM80" s="152">
        <f>SUM(AM51, -AM55)</f>
        <v>0.19720000000000001</v>
      </c>
      <c r="AN80" s="147">
        <f>SUM(AN51, -AN55)</f>
        <v>0.20550000000000002</v>
      </c>
      <c r="AO80" s="121">
        <f>SUM(AO51, -AO55)</f>
        <v>0.2024</v>
      </c>
      <c r="AP80" s="180">
        <f>SUM(AP52, -AP56)</f>
        <v>0.1991</v>
      </c>
      <c r="AQ80" s="147">
        <f>SUM(AQ52, -AQ56)</f>
        <v>0.192</v>
      </c>
      <c r="AR80" s="121">
        <f>SUM(AR52, -AR56)</f>
        <v>0.1822</v>
      </c>
      <c r="AS80" s="180">
        <f>SUM(AS51, -AS55)</f>
        <v>0.18410000000000001</v>
      </c>
      <c r="AT80" s="227">
        <f>SUM(AT51, -AT54)</f>
        <v>0.1532</v>
      </c>
      <c r="AU80" s="15">
        <f>SUM(AU53, -AU57)</f>
        <v>0.16239999999999999</v>
      </c>
      <c r="AV80" s="146">
        <f>SUM(AV54, -AV58)</f>
        <v>0.17369999999999999</v>
      </c>
      <c r="AW80" s="147">
        <f>SUM(AW52, -AW56)</f>
        <v>0.19469999999999998</v>
      </c>
      <c r="AX80" s="121">
        <f>SUM(AX52, -AX56)</f>
        <v>0.21160000000000001</v>
      </c>
      <c r="AY80" s="180">
        <f>SUM(AY52, -AY57)</f>
        <v>0.20050000000000001</v>
      </c>
      <c r="AZ80" s="154">
        <f>SUM(AZ54, -AZ58)</f>
        <v>0.18810000000000002</v>
      </c>
      <c r="BA80" s="121">
        <f>SUM(BA51, -BA55)</f>
        <v>0.19240000000000002</v>
      </c>
      <c r="BB80" s="180">
        <f>SUM(BB52, -BB56)</f>
        <v>0.19569999999999999</v>
      </c>
      <c r="BC80" s="145">
        <f>SUM(BC53, -BC58)</f>
        <v>0.21280000000000002</v>
      </c>
      <c r="BD80" s="121">
        <f>SUM(BD52, -BD56)</f>
        <v>0.21239999999999998</v>
      </c>
      <c r="BE80" s="176">
        <f>SUM(BE54, -BE58)</f>
        <v>0.24609999999999999</v>
      </c>
      <c r="BF80" s="147">
        <f>SUM(BF52, -BF57)</f>
        <v>0.25309999999999999</v>
      </c>
      <c r="BG80" s="116">
        <f>SUM(BG54, -BG58)</f>
        <v>0.23649999999999999</v>
      </c>
      <c r="BH80" s="176">
        <f>SUM(BH54, -BH58)</f>
        <v>0.22359999999999999</v>
      </c>
      <c r="BI80" s="147">
        <f>SUM(BI52, -BI57)</f>
        <v>0.21920000000000001</v>
      </c>
      <c r="BJ80" s="121">
        <f>SUM(BJ52, -BJ57)</f>
        <v>0.2412</v>
      </c>
      <c r="BK80" s="180">
        <f>SUM(BK51, -BK55)</f>
        <v>0.20950000000000002</v>
      </c>
      <c r="BL80" s="147">
        <f>SUM(BL51, -BL55)</f>
        <v>0.2147</v>
      </c>
      <c r="BM80" s="121">
        <f>SUM(BM51, -BM55)</f>
        <v>0.2258</v>
      </c>
      <c r="BN80" s="180">
        <f>SUM(BN52, -BN56)</f>
        <v>0.24819999999999998</v>
      </c>
      <c r="BO80" s="121">
        <f>SUM(BO51, -BO56)</f>
        <v>0.26050000000000001</v>
      </c>
      <c r="BP80" s="117">
        <f>SUM(BP51, -BP56)</f>
        <v>0.24919999999999998</v>
      </c>
      <c r="BQ80" s="117">
        <f>SUM(BQ52, -BQ56)</f>
        <v>0.26590000000000003</v>
      </c>
      <c r="BS80" s="147">
        <f>SUM(BS52, -BS56)</f>
        <v>0.24579999999999999</v>
      </c>
      <c r="BT80" s="117">
        <f>SUM(BT52, -BT56)</f>
        <v>0.251</v>
      </c>
      <c r="BU80" s="176">
        <f>SUM(BU53, -BU57)</f>
        <v>0.27289999999999998</v>
      </c>
      <c r="BV80" s="147">
        <f>SUM(BV51, -BV56)</f>
        <v>0.2908</v>
      </c>
      <c r="BW80" s="117">
        <f>SUM(BW53, -BW57)</f>
        <v>0.28399999999999997</v>
      </c>
      <c r="BX80" s="176">
        <f>SUM(BX53, -BX57)</f>
        <v>0.28179999999999999</v>
      </c>
      <c r="BY80" s="225">
        <f>SUM(BY51, -BY56)</f>
        <v>0.27929999999999999</v>
      </c>
      <c r="BZ80" s="15">
        <f>SUM(BZ51, -BZ56)</f>
        <v>0.28079999999999999</v>
      </c>
      <c r="CA80" s="152">
        <f>SUM(CA51, -CA56)</f>
        <v>0.2742</v>
      </c>
      <c r="CB80" s="154">
        <f>SUM(CB52, -CB57)</f>
        <v>0.21539999999999998</v>
      </c>
      <c r="CC80" s="116">
        <f>SUM(CC52, -CC57)</f>
        <v>0.2303</v>
      </c>
      <c r="CD80" s="180">
        <f>SUM(CD51, -CD55)</f>
        <v>0.218</v>
      </c>
      <c r="CE80" s="147">
        <f>SUM(CE51, -CE55)</f>
        <v>0.1986</v>
      </c>
      <c r="CF80" s="121">
        <f>SUM(CF51, -CF55)</f>
        <v>0.1925</v>
      </c>
      <c r="CG80" s="180">
        <f>SUM(CG52, -CG56)</f>
        <v>0.20780000000000001</v>
      </c>
      <c r="CH80" s="147">
        <f>SUM(CH52, -CH56)</f>
        <v>0.2021</v>
      </c>
      <c r="CI80" s="121">
        <f>SUM(CI52, -CI56)</f>
        <v>0.20140000000000002</v>
      </c>
      <c r="CJ80" s="176">
        <f>SUM(CJ54, -CJ58)</f>
        <v>0.20019999999999999</v>
      </c>
      <c r="CK80" s="147">
        <f>SUM(CK52, -CK56)</f>
        <v>0.2</v>
      </c>
      <c r="CL80" s="119">
        <f>SUM(CL55, -CL58)</f>
        <v>0.20839999999999997</v>
      </c>
      <c r="CM80" s="179">
        <f>SUM(CM55, -CM58)</f>
        <v>0.2087</v>
      </c>
      <c r="CN80" s="149">
        <f>SUM(CN55, -CN58)</f>
        <v>0.21459999999999999</v>
      </c>
      <c r="CO80" s="116">
        <f>SUM(CO52, -CO57)</f>
        <v>0.23749999999999999</v>
      </c>
      <c r="CP80" s="179">
        <f>SUM(CP55, -CP58)</f>
        <v>0.23020000000000002</v>
      </c>
      <c r="CQ80" s="167">
        <f>SUM(CQ53, -CQ57)</f>
        <v>0.27539999999999998</v>
      </c>
      <c r="CR80" s="209">
        <f>SUM(CR53, -CR57)</f>
        <v>0.25359999999999999</v>
      </c>
      <c r="CS80" s="179">
        <f>SUM(CS55, -CS58)</f>
        <v>0.25140000000000001</v>
      </c>
      <c r="CT80" s="145">
        <f>SUM(CT54, -CT57)</f>
        <v>0.28899999999999998</v>
      </c>
      <c r="CU80" s="117">
        <f>SUM(CU53, -CU57)</f>
        <v>0.26539999999999997</v>
      </c>
      <c r="CV80" s="177">
        <f>SUM(CV53, -CV57)</f>
        <v>0.22520000000000001</v>
      </c>
      <c r="CW80" s="149">
        <f>SUM(CW55, -CW58)</f>
        <v>0.22600000000000001</v>
      </c>
      <c r="CX80" s="117">
        <f>SUM(CX53, -CX57)</f>
        <v>0.23730000000000001</v>
      </c>
      <c r="CY80" s="177">
        <f>SUM(CY53, -CY57)</f>
        <v>0.26269999999999999</v>
      </c>
      <c r="CZ80" s="117">
        <f>SUM(CZ54, -CZ57)</f>
        <v>0.28510000000000002</v>
      </c>
      <c r="DA80" s="6">
        <f>SUM(DA68, -DA74)</f>
        <v>0</v>
      </c>
      <c r="DB80" s="6">
        <f>SUM(DB67, -DB73)</f>
        <v>0</v>
      </c>
      <c r="DC80" s="6">
        <f>SUM(DC67, -DC73)</f>
        <v>0</v>
      </c>
      <c r="DD80" s="6">
        <f>SUM(DD67, -DD73)</f>
        <v>0</v>
      </c>
      <c r="DE80" s="6">
        <f>SUM(DE67, -DE73)</f>
        <v>0</v>
      </c>
      <c r="DF80" s="6">
        <f>SUM(DF67, -DF73,)</f>
        <v>0</v>
      </c>
      <c r="DG80" s="6">
        <f>SUM(DG68, -DG74)</f>
        <v>0</v>
      </c>
      <c r="DH80" s="6">
        <f>SUM(DH67, -DH73)</f>
        <v>0</v>
      </c>
      <c r="DI80" s="6">
        <f>SUM(DI67, -DI73)</f>
        <v>0</v>
      </c>
      <c r="DJ80" s="6">
        <f>SUM(DJ67, -DJ73)</f>
        <v>0</v>
      </c>
      <c r="DK80" s="6">
        <f>SUM(DK67, -DK73)</f>
        <v>0</v>
      </c>
      <c r="DL80" s="6">
        <f>SUM(DL67, -DL73,)</f>
        <v>0</v>
      </c>
      <c r="DM80" s="6">
        <f>SUM(DM68, -DM74)</f>
        <v>0</v>
      </c>
      <c r="DN80" s="6">
        <f>SUM(DN67, -DN73)</f>
        <v>0</v>
      </c>
      <c r="DO80" s="6">
        <f>SUM(DO67, -DO73)</f>
        <v>0</v>
      </c>
      <c r="DP80" s="6">
        <f>SUM(DP67, -DP73)</f>
        <v>0</v>
      </c>
      <c r="DQ80" s="6">
        <f>SUM(DQ67, -DQ73)</f>
        <v>0</v>
      </c>
      <c r="DR80" s="6">
        <f>SUM(DR67, -DR73,)</f>
        <v>0</v>
      </c>
      <c r="DS80" s="6">
        <f>SUM(DS68, -DS74)</f>
        <v>0</v>
      </c>
      <c r="DT80" s="6">
        <f>SUM(DT67, -DT73)</f>
        <v>0</v>
      </c>
      <c r="DU80" s="6">
        <f>SUM(DU67, -DU73)</f>
        <v>0</v>
      </c>
      <c r="DV80" s="6">
        <f>SUM(DV67, -DV73)</f>
        <v>0</v>
      </c>
      <c r="DW80" s="6">
        <f>SUM(DW67, -DW73)</f>
        <v>0</v>
      </c>
      <c r="DX80" s="6">
        <f>SUM(DX67, -DX73,)</f>
        <v>0</v>
      </c>
      <c r="DY80" s="6">
        <f>SUM(DY68, -DY74)</f>
        <v>0</v>
      </c>
      <c r="DZ80" s="6">
        <f>SUM(DZ67, -DZ73)</f>
        <v>0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6">
        <f>SUM(EK67, -EK73)</f>
        <v>0</v>
      </c>
      <c r="EL80" s="6">
        <f>SUM(EL67, -EL73)</f>
        <v>0</v>
      </c>
      <c r="EM80" s="6">
        <f>SUM(EM67, -EM73)</f>
        <v>0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3"/>
      <c r="D81" s="153" t="s">
        <v>63</v>
      </c>
      <c r="E81" s="11" t="s">
        <v>40</v>
      </c>
      <c r="F81" s="148" t="s">
        <v>60</v>
      </c>
      <c r="G81" s="153" t="s">
        <v>70</v>
      </c>
      <c r="H81" s="120" t="s">
        <v>37</v>
      </c>
      <c r="I81" s="178" t="s">
        <v>49</v>
      </c>
      <c r="J81" s="153" t="s">
        <v>63</v>
      </c>
      <c r="K81" s="118" t="s">
        <v>42</v>
      </c>
      <c r="L81" s="175" t="s">
        <v>46</v>
      </c>
      <c r="M81" s="164" t="s">
        <v>40</v>
      </c>
      <c r="N81" s="124" t="s">
        <v>53</v>
      </c>
      <c r="O81" s="183" t="s">
        <v>47</v>
      </c>
      <c r="P81" s="164" t="s">
        <v>40</v>
      </c>
      <c r="Q81" s="124" t="s">
        <v>84</v>
      </c>
      <c r="R81" s="183" t="s">
        <v>84</v>
      </c>
      <c r="S81" s="228" t="s">
        <v>84</v>
      </c>
      <c r="T81" s="32" t="s">
        <v>53</v>
      </c>
      <c r="U81" s="158" t="s">
        <v>84</v>
      </c>
      <c r="V81" s="228" t="s">
        <v>84</v>
      </c>
      <c r="W81" s="32" t="s">
        <v>84</v>
      </c>
      <c r="X81" s="148" t="s">
        <v>68</v>
      </c>
      <c r="Y81" s="201" t="s">
        <v>59</v>
      </c>
      <c r="Z81" s="124" t="s">
        <v>53</v>
      </c>
      <c r="AA81" s="183" t="s">
        <v>63</v>
      </c>
      <c r="AB81" s="143" t="s">
        <v>70</v>
      </c>
      <c r="AC81" s="169" t="s">
        <v>41</v>
      </c>
      <c r="AD81" s="187" t="s">
        <v>41</v>
      </c>
      <c r="AE81" s="229" t="s">
        <v>59</v>
      </c>
      <c r="AF81" s="42" t="s">
        <v>55</v>
      </c>
      <c r="AG81" s="158" t="s">
        <v>63</v>
      </c>
      <c r="AH81" s="165" t="s">
        <v>51</v>
      </c>
      <c r="AI81" s="169" t="s">
        <v>59</v>
      </c>
      <c r="AJ81" s="183" t="s">
        <v>63</v>
      </c>
      <c r="AK81" s="228" t="s">
        <v>40</v>
      </c>
      <c r="AL81" s="32" t="s">
        <v>40</v>
      </c>
      <c r="AM81" s="234" t="s">
        <v>44</v>
      </c>
      <c r="AN81" s="201" t="s">
        <v>59</v>
      </c>
      <c r="AO81" s="124" t="s">
        <v>40</v>
      </c>
      <c r="AP81" s="178" t="s">
        <v>68</v>
      </c>
      <c r="AQ81" s="143" t="s">
        <v>68</v>
      </c>
      <c r="AR81" s="118" t="s">
        <v>68</v>
      </c>
      <c r="AS81" s="178" t="s">
        <v>68</v>
      </c>
      <c r="AT81" s="229" t="s">
        <v>59</v>
      </c>
      <c r="AU81" s="42" t="s">
        <v>68</v>
      </c>
      <c r="AV81" s="158" t="s">
        <v>47</v>
      </c>
      <c r="AW81" s="164" t="s">
        <v>63</v>
      </c>
      <c r="AX81" s="189" t="s">
        <v>37</v>
      </c>
      <c r="AY81" s="178" t="s">
        <v>49</v>
      </c>
      <c r="AZ81" s="143" t="s">
        <v>49</v>
      </c>
      <c r="BA81" s="169" t="s">
        <v>59</v>
      </c>
      <c r="BB81" s="187" t="s">
        <v>59</v>
      </c>
      <c r="BC81" s="201" t="s">
        <v>59</v>
      </c>
      <c r="BD81" s="169" t="s">
        <v>59</v>
      </c>
      <c r="BE81" s="178" t="s">
        <v>49</v>
      </c>
      <c r="BF81" s="143" t="s">
        <v>49</v>
      </c>
      <c r="BG81" s="118" t="s">
        <v>49</v>
      </c>
      <c r="BH81" s="178" t="s">
        <v>42</v>
      </c>
      <c r="BI81" s="143" t="s">
        <v>42</v>
      </c>
      <c r="BJ81" s="118" t="s">
        <v>42</v>
      </c>
      <c r="BK81" s="178" t="s">
        <v>42</v>
      </c>
      <c r="BL81" s="164" t="s">
        <v>63</v>
      </c>
      <c r="BM81" s="118" t="s">
        <v>42</v>
      </c>
      <c r="BN81" s="183" t="s">
        <v>63</v>
      </c>
      <c r="BO81" s="189" t="s">
        <v>52</v>
      </c>
      <c r="BP81" s="118" t="s">
        <v>70</v>
      </c>
      <c r="BQ81" s="118" t="s">
        <v>49</v>
      </c>
      <c r="BS81" s="164" t="s">
        <v>63</v>
      </c>
      <c r="BT81" s="118" t="s">
        <v>49</v>
      </c>
      <c r="BU81" s="178" t="s">
        <v>49</v>
      </c>
      <c r="BV81" s="143" t="s">
        <v>49</v>
      </c>
      <c r="BW81" s="118" t="s">
        <v>49</v>
      </c>
      <c r="BX81" s="178" t="s">
        <v>49</v>
      </c>
      <c r="BY81" s="229" t="s">
        <v>67</v>
      </c>
      <c r="BZ81" s="23" t="s">
        <v>52</v>
      </c>
      <c r="CA81" s="148" t="s">
        <v>42</v>
      </c>
      <c r="CB81" s="201" t="s">
        <v>67</v>
      </c>
      <c r="CC81" s="169" t="s">
        <v>67</v>
      </c>
      <c r="CD81" s="181" t="s">
        <v>38</v>
      </c>
      <c r="CE81" s="159" t="s">
        <v>38</v>
      </c>
      <c r="CF81" s="120" t="s">
        <v>38</v>
      </c>
      <c r="CG81" s="181" t="s">
        <v>38</v>
      </c>
      <c r="CH81" s="159" t="s">
        <v>38</v>
      </c>
      <c r="CI81" s="120" t="s">
        <v>38</v>
      </c>
      <c r="CJ81" s="178" t="s">
        <v>42</v>
      </c>
      <c r="CK81" s="159" t="s">
        <v>38</v>
      </c>
      <c r="CL81" s="189" t="s">
        <v>44</v>
      </c>
      <c r="CM81" s="200" t="s">
        <v>44</v>
      </c>
      <c r="CN81" s="164" t="s">
        <v>63</v>
      </c>
      <c r="CO81" s="124" t="s">
        <v>63</v>
      </c>
      <c r="CP81" s="178" t="s">
        <v>42</v>
      </c>
      <c r="CQ81" s="164" t="s">
        <v>63</v>
      </c>
      <c r="CR81" s="124" t="s">
        <v>63</v>
      </c>
      <c r="CS81" s="187" t="s">
        <v>67</v>
      </c>
      <c r="CT81" s="143" t="s">
        <v>49</v>
      </c>
      <c r="CU81" s="189" t="s">
        <v>52</v>
      </c>
      <c r="CV81" s="181" t="s">
        <v>38</v>
      </c>
      <c r="CW81" s="165" t="s">
        <v>52</v>
      </c>
      <c r="CX81" s="169" t="s">
        <v>48</v>
      </c>
      <c r="CY81" s="187" t="s">
        <v>48</v>
      </c>
      <c r="CZ81" s="118" t="s">
        <v>49</v>
      </c>
      <c r="DA81" s="60"/>
      <c r="DB81" s="60"/>
      <c r="DC81" s="60"/>
      <c r="DD81" s="60"/>
      <c r="DE81" s="60"/>
      <c r="DF81" s="60"/>
      <c r="DG81" s="60"/>
      <c r="DH81" s="60"/>
      <c r="DI81" s="60"/>
      <c r="DJ81" s="60"/>
      <c r="DK81" s="60"/>
      <c r="DL81" s="60"/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4">
        <f>SUM(C68, -C74)</f>
        <v>0</v>
      </c>
      <c r="D82" s="145">
        <f>SUM(D52, -D57)</f>
        <v>1.9699999999999999E-2</v>
      </c>
      <c r="E82" s="15">
        <f>SUM(E53, -E57)</f>
        <v>4.0400000000000005E-2</v>
      </c>
      <c r="F82" s="152">
        <f>SUM(F52, -F55)</f>
        <v>9.9500000000000005E-2</v>
      </c>
      <c r="G82" s="147">
        <f>SUM(G51, -G52)</f>
        <v>0.12919999999999998</v>
      </c>
      <c r="H82" s="121">
        <f>SUM(H53, -H58)</f>
        <v>0.11749999999999999</v>
      </c>
      <c r="I82" s="180">
        <f>SUM(I52, -I56)</f>
        <v>0.1323</v>
      </c>
      <c r="J82" s="145">
        <f>SUM(J51, -J54)</f>
        <v>0.1363</v>
      </c>
      <c r="K82" s="121">
        <f>SUM(K51, -K54)</f>
        <v>0.1197</v>
      </c>
      <c r="L82" s="176">
        <f>SUM(L53, -L57)</f>
        <v>0.1076</v>
      </c>
      <c r="M82" s="147">
        <f>SUM(M52, -M56)</f>
        <v>0.11020000000000001</v>
      </c>
      <c r="N82" s="117">
        <f>SUM(N52, -N55)</f>
        <v>0.10020000000000001</v>
      </c>
      <c r="O82" s="180">
        <f>SUM(O52, -O56)</f>
        <v>0.10489999999999999</v>
      </c>
      <c r="P82" s="147">
        <f>SUM(P52, -P57)</f>
        <v>9.1499999999999998E-2</v>
      </c>
      <c r="Q82" s="117">
        <f t="shared" ref="Q82:W82" si="201">SUM(Q52, -Q56)</f>
        <v>0.107</v>
      </c>
      <c r="R82" s="177">
        <f t="shared" si="201"/>
        <v>0.11929999999999999</v>
      </c>
      <c r="S82" s="227">
        <f t="shared" si="201"/>
        <v>0.1293</v>
      </c>
      <c r="T82" s="94">
        <f t="shared" si="201"/>
        <v>0.13999999999999999</v>
      </c>
      <c r="U82" s="151">
        <f t="shared" si="201"/>
        <v>9.820000000000001E-2</v>
      </c>
      <c r="V82" s="227">
        <f t="shared" si="201"/>
        <v>0.1032</v>
      </c>
      <c r="W82" s="94">
        <f t="shared" si="201"/>
        <v>0.1396</v>
      </c>
      <c r="X82" s="151">
        <f>SUM(X51, -X53)</f>
        <v>0.14460000000000001</v>
      </c>
      <c r="Y82" s="154">
        <f>SUM(Y53, -Y58)</f>
        <v>0.14879999999999999</v>
      </c>
      <c r="Z82" s="117">
        <f>SUM(Z52, -Z56)</f>
        <v>0.16599999999999998</v>
      </c>
      <c r="AA82" s="177">
        <f>SUM(AA52, -AA55)</f>
        <v>0.1547</v>
      </c>
      <c r="AB82" s="147">
        <f>SUM(AB51, -AB54)</f>
        <v>0.1201</v>
      </c>
      <c r="AC82" s="121">
        <f>SUM(AC53, -AC57)</f>
        <v>0.1265</v>
      </c>
      <c r="AD82" s="180">
        <f>SUM(AD53, -AD57)</f>
        <v>0.13009999999999999</v>
      </c>
      <c r="AE82" s="231">
        <f>SUM(AE53, -AE58)</f>
        <v>0.1741</v>
      </c>
      <c r="AF82" s="97">
        <f>SUM(AF51, -AF54)</f>
        <v>0.1368</v>
      </c>
      <c r="AG82" s="151">
        <f>SUM(AG52, -AG55)</f>
        <v>0.15629999999999999</v>
      </c>
      <c r="AH82" s="147">
        <f>SUM(AH54, -AH58)</f>
        <v>0.1638</v>
      </c>
      <c r="AI82" s="116">
        <f>SUM(AI54, -AI58)</f>
        <v>0.1487</v>
      </c>
      <c r="AJ82" s="177">
        <f>SUM(AJ52, -AJ56)</f>
        <v>0.1565</v>
      </c>
      <c r="AK82" s="225">
        <f>SUM(AK52, -AK56)</f>
        <v>0.1346</v>
      </c>
      <c r="AL82" s="15">
        <f>SUM(AL52, -AL56)</f>
        <v>0.15129999999999999</v>
      </c>
      <c r="AM82" s="152">
        <f>SUM(AM53, -AM57)</f>
        <v>0.19569999999999999</v>
      </c>
      <c r="AN82" s="154">
        <f>SUM(AN54, -AN58)</f>
        <v>0.17950000000000002</v>
      </c>
      <c r="AO82" s="121">
        <f>SUM(AO52, -AO55)</f>
        <v>0.18809999999999999</v>
      </c>
      <c r="AP82" s="177">
        <f>SUM(AP51, -AP54)</f>
        <v>0.17369999999999999</v>
      </c>
      <c r="AQ82" s="145">
        <f>SUM(AQ51, -AQ54)</f>
        <v>0.17480000000000001</v>
      </c>
      <c r="AR82" s="117">
        <f>SUM(AR51, -AR54)</f>
        <v>0.17449999999999999</v>
      </c>
      <c r="AS82" s="177">
        <f>SUM(AS51, -AS54)</f>
        <v>0.1663</v>
      </c>
      <c r="AT82" s="231">
        <f>SUM(AT54, -AT58)</f>
        <v>0.15309999999999999</v>
      </c>
      <c r="AU82" s="94">
        <f>SUM(AU51, -AU54)</f>
        <v>0.1603</v>
      </c>
      <c r="AV82" s="152">
        <f>SUM(AV53, -AV57)</f>
        <v>0.15179999999999999</v>
      </c>
      <c r="AW82" s="145">
        <f>SUM(AW53, -AW57)</f>
        <v>0.16899999999999998</v>
      </c>
      <c r="AX82" s="121">
        <f>SUM(AX51, -AX55)</f>
        <v>0.1988</v>
      </c>
      <c r="AY82" s="180">
        <f>SUM(AY52, -AY56)</f>
        <v>0.18590000000000001</v>
      </c>
      <c r="AZ82" s="147">
        <f>SUM(AZ52, -AZ56)</f>
        <v>0.17959999999999998</v>
      </c>
      <c r="BA82" s="116">
        <f>SUM(BA54, -BA58)</f>
        <v>0.18729999999999999</v>
      </c>
      <c r="BB82" s="176">
        <f>SUM(BB54, -BB58)</f>
        <v>0.18180000000000002</v>
      </c>
      <c r="BC82" s="154">
        <f>SUM(BC54, -BC58)</f>
        <v>0.1925</v>
      </c>
      <c r="BD82" s="116">
        <f>SUM(BD54, -BD58)</f>
        <v>0.2092</v>
      </c>
      <c r="BE82" s="180">
        <f t="shared" ref="BE82:BK82" si="202">SUM(BE52, -BE56)</f>
        <v>0.23449999999999999</v>
      </c>
      <c r="BF82" s="147">
        <f t="shared" si="202"/>
        <v>0.22810000000000002</v>
      </c>
      <c r="BG82" s="121">
        <f t="shared" si="202"/>
        <v>0.21359999999999998</v>
      </c>
      <c r="BH82" s="180">
        <f t="shared" si="202"/>
        <v>0.19950000000000001</v>
      </c>
      <c r="BI82" s="147">
        <f t="shared" si="202"/>
        <v>0.1976</v>
      </c>
      <c r="BJ82" s="121">
        <f t="shared" si="202"/>
        <v>0.2019</v>
      </c>
      <c r="BK82" s="180">
        <f t="shared" si="202"/>
        <v>0.19209999999999999</v>
      </c>
      <c r="BL82" s="145">
        <f>SUM(BL53, -BL57)</f>
        <v>0.20629999999999998</v>
      </c>
      <c r="BM82" s="121">
        <f>SUM(BM52, -BM56)</f>
        <v>0.21750000000000003</v>
      </c>
      <c r="BN82" s="177">
        <f>SUM(BN53, -BN57)</f>
        <v>0.2465</v>
      </c>
      <c r="BO82" s="116">
        <f>SUM(BO52, -BO56)</f>
        <v>0.25219999999999998</v>
      </c>
      <c r="BP82" s="121">
        <f>SUM(BP52, -BP56)</f>
        <v>0.24349999999999999</v>
      </c>
      <c r="BQ82" s="121">
        <f>SUM(BQ51, -BQ55)</f>
        <v>0.25040000000000001</v>
      </c>
      <c r="BS82" s="145">
        <f>SUM(BS53, -BS57)</f>
        <v>0.2397</v>
      </c>
      <c r="BT82" s="121">
        <f>SUM(BT51, -BT55)</f>
        <v>0.22509999999999999</v>
      </c>
      <c r="BU82" s="180">
        <f>SUM(BU51, -BU55)</f>
        <v>0.26350000000000001</v>
      </c>
      <c r="BV82" s="147">
        <f>SUM(BV51, -BV55)</f>
        <v>0.2661</v>
      </c>
      <c r="BW82" s="121">
        <f>SUM(BW51, -BW55)</f>
        <v>0.26169999999999999</v>
      </c>
      <c r="BX82" s="180">
        <f>SUM(BX51, -BX55)</f>
        <v>0.26519999999999999</v>
      </c>
      <c r="BY82" s="235">
        <f>SUM(BY54, -BY57)</f>
        <v>0.2707</v>
      </c>
      <c r="BZ82" s="95">
        <f>SUM(BZ54, -BZ57)</f>
        <v>0.27360000000000001</v>
      </c>
      <c r="CA82" s="152">
        <f>SUM(CA51, -CA55)</f>
        <v>0.27129999999999999</v>
      </c>
      <c r="CB82" s="167">
        <f>SUM(CB53, -CB57)</f>
        <v>0.2142</v>
      </c>
      <c r="CC82" s="209">
        <f>SUM(CC53, -CC57)</f>
        <v>0.21840000000000001</v>
      </c>
      <c r="CD82" s="179">
        <f t="shared" ref="CD82:CI82" si="203">SUM(CD55, -CD58)</f>
        <v>0.19339999999999999</v>
      </c>
      <c r="CE82" s="149">
        <f t="shared" si="203"/>
        <v>0.1938</v>
      </c>
      <c r="CF82" s="119">
        <f t="shared" si="203"/>
        <v>0.18729999999999999</v>
      </c>
      <c r="CG82" s="179">
        <f t="shared" si="203"/>
        <v>0.1948</v>
      </c>
      <c r="CH82" s="149">
        <f t="shared" si="203"/>
        <v>0.19270000000000001</v>
      </c>
      <c r="CI82" s="119">
        <f t="shared" si="203"/>
        <v>0.193</v>
      </c>
      <c r="CJ82" s="180">
        <f>SUM(CJ51, -CJ55)</f>
        <v>0.18529999999999999</v>
      </c>
      <c r="CK82" s="149">
        <f>SUM(CK55, -CK58)</f>
        <v>0.18030000000000002</v>
      </c>
      <c r="CL82" s="121">
        <f>SUM(CL52, -CL56)</f>
        <v>0.1968</v>
      </c>
      <c r="CM82" s="180">
        <f>SUM(CM52, -CM56)</f>
        <v>0.19500000000000001</v>
      </c>
      <c r="CN82" s="145">
        <f>SUM(CN53, -CN57)</f>
        <v>0.20090000000000002</v>
      </c>
      <c r="CO82" s="117">
        <f>SUM(CO53, -CO57)</f>
        <v>0.19840000000000002</v>
      </c>
      <c r="CP82" s="180">
        <f>SUM(CP51, -CP55)</f>
        <v>0.2087</v>
      </c>
      <c r="CQ82" s="145">
        <f>SUM(CQ54, -CQ57)</f>
        <v>0.25580000000000003</v>
      </c>
      <c r="CR82" s="117">
        <f>SUM(CR54, -CR57)</f>
        <v>0.24690000000000001</v>
      </c>
      <c r="CS82" s="188">
        <f>SUM(CS53, -CS57)</f>
        <v>0.25080000000000002</v>
      </c>
      <c r="CT82" s="147">
        <f>SUM(CT51, -CT56)</f>
        <v>0.2787</v>
      </c>
      <c r="CU82" s="116">
        <f>SUM(CU54, -CU57)</f>
        <v>0.25490000000000002</v>
      </c>
      <c r="CV82" s="179">
        <f>SUM(CV55, -CV58)</f>
        <v>0.22020000000000001</v>
      </c>
      <c r="CW82" s="154">
        <f>SUM(CW53, -CW57)</f>
        <v>0.20179999999999998</v>
      </c>
      <c r="CX82" s="121">
        <f>SUM(CX52, -CX56)</f>
        <v>0.23569999999999999</v>
      </c>
      <c r="CY82" s="180">
        <f>SUM(CY52, -CY56)</f>
        <v>0.22939999999999999</v>
      </c>
      <c r="CZ82" s="121">
        <f>SUM(CZ51, -CZ56)</f>
        <v>0.25669999999999998</v>
      </c>
      <c r="DA82" s="6">
        <f>SUM(DA67, -DA73)</f>
        <v>0</v>
      </c>
      <c r="DB82" s="6">
        <f>SUM(DB68, -DB74)</f>
        <v>0</v>
      </c>
      <c r="DC82" s="6">
        <f>SUM(DC67, -DC72)</f>
        <v>0</v>
      </c>
      <c r="DD82" s="6">
        <f>SUM(DD68, -DD74)</f>
        <v>0</v>
      </c>
      <c r="DE82" s="6">
        <f>SUM(DE68, -DE74)</f>
        <v>0</v>
      </c>
      <c r="DF82" s="6">
        <f>SUM(DF68, -DF74)</f>
        <v>0</v>
      </c>
      <c r="DG82" s="6">
        <f>SUM(DG67, -DG73)</f>
        <v>0</v>
      </c>
      <c r="DH82" s="6">
        <f>SUM(DH68, -DH74)</f>
        <v>0</v>
      </c>
      <c r="DI82" s="6">
        <f>SUM(DI67, -DI72)</f>
        <v>0</v>
      </c>
      <c r="DJ82" s="6">
        <f>SUM(DJ68, -DJ74)</f>
        <v>0</v>
      </c>
      <c r="DK82" s="6">
        <f>SUM(DK68, -DK74)</f>
        <v>0</v>
      </c>
      <c r="DL82" s="6">
        <f>SUM(DL68, -DL74)</f>
        <v>0</v>
      </c>
      <c r="DM82" s="6">
        <f>SUM(DM67, -DM73)</f>
        <v>0</v>
      </c>
      <c r="DN82" s="6">
        <f>SUM(DN68, -DN74)</f>
        <v>0</v>
      </c>
      <c r="DO82" s="6">
        <f>SUM(DO67, -DO72)</f>
        <v>0</v>
      </c>
      <c r="DP82" s="6">
        <f>SUM(DP68, -DP74)</f>
        <v>0</v>
      </c>
      <c r="DQ82" s="6">
        <f>SUM(DQ68, -DQ74)</f>
        <v>0</v>
      </c>
      <c r="DR82" s="6">
        <f>SUM(DR68, -DR74)</f>
        <v>0</v>
      </c>
      <c r="DS82" s="6">
        <f>SUM(DS67, -DS73)</f>
        <v>0</v>
      </c>
      <c r="DT82" s="6">
        <f>SUM(DT68, -DT74)</f>
        <v>0</v>
      </c>
      <c r="DU82" s="6">
        <f>SUM(DU67, -DU72)</f>
        <v>0</v>
      </c>
      <c r="DV82" s="6">
        <f>SUM(DV68, -DV74)</f>
        <v>0</v>
      </c>
      <c r="DW82" s="6">
        <f>SUM(DW68, -DW74)</f>
        <v>0</v>
      </c>
      <c r="DX82" s="6">
        <f>SUM(DX68, -DX74)</f>
        <v>0</v>
      </c>
      <c r="DY82" s="6">
        <f>SUM(DY67, -DY73)</f>
        <v>0</v>
      </c>
      <c r="DZ82" s="6">
        <f>SUM(DZ68, -DZ74)</f>
        <v>0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6">
        <f>SUM(EK67, -EK72)</f>
        <v>0</v>
      </c>
      <c r="EL82" s="6">
        <f>SUM(EL68, -EL74)</f>
        <v>0</v>
      </c>
      <c r="EM82" s="6">
        <f>SUM(EM68, -EM74)</f>
        <v>0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3"/>
      <c r="D83" s="153" t="s">
        <v>52</v>
      </c>
      <c r="E83" s="42" t="s">
        <v>49</v>
      </c>
      <c r="F83" s="148" t="s">
        <v>65</v>
      </c>
      <c r="G83" s="143" t="s">
        <v>68</v>
      </c>
      <c r="H83" s="118" t="s">
        <v>65</v>
      </c>
      <c r="I83" s="178" t="s">
        <v>65</v>
      </c>
      <c r="J83" s="143" t="s">
        <v>65</v>
      </c>
      <c r="K83" s="118" t="s">
        <v>65</v>
      </c>
      <c r="L83" s="183" t="s">
        <v>53</v>
      </c>
      <c r="M83" s="164" t="s">
        <v>53</v>
      </c>
      <c r="N83" s="115" t="s">
        <v>57</v>
      </c>
      <c r="O83" s="183" t="s">
        <v>53</v>
      </c>
      <c r="P83" s="164" t="s">
        <v>84</v>
      </c>
      <c r="Q83" s="124" t="s">
        <v>53</v>
      </c>
      <c r="R83" s="183" t="s">
        <v>40</v>
      </c>
      <c r="S83" s="228" t="s">
        <v>47</v>
      </c>
      <c r="T83" s="32" t="s">
        <v>47</v>
      </c>
      <c r="U83" s="148" t="s">
        <v>65</v>
      </c>
      <c r="V83" s="232" t="s">
        <v>39</v>
      </c>
      <c r="W83" s="32" t="s">
        <v>47</v>
      </c>
      <c r="X83" s="158" t="s">
        <v>47</v>
      </c>
      <c r="Y83" s="164" t="s">
        <v>47</v>
      </c>
      <c r="Z83" s="169" t="s">
        <v>41</v>
      </c>
      <c r="AA83" s="187" t="s">
        <v>41</v>
      </c>
      <c r="AB83" s="164" t="s">
        <v>53</v>
      </c>
      <c r="AC83" s="118" t="s">
        <v>55</v>
      </c>
      <c r="AD83" s="178" t="s">
        <v>55</v>
      </c>
      <c r="AE83" s="229" t="s">
        <v>41</v>
      </c>
      <c r="AF83" s="36" t="s">
        <v>48</v>
      </c>
      <c r="AG83" s="234" t="s">
        <v>51</v>
      </c>
      <c r="AH83" s="164" t="s">
        <v>63</v>
      </c>
      <c r="AI83" s="124" t="s">
        <v>63</v>
      </c>
      <c r="AJ83" s="183" t="s">
        <v>40</v>
      </c>
      <c r="AK83" s="229" t="s">
        <v>59</v>
      </c>
      <c r="AL83" s="32" t="s">
        <v>63</v>
      </c>
      <c r="AM83" s="234" t="s">
        <v>52</v>
      </c>
      <c r="AN83" s="164" t="s">
        <v>40</v>
      </c>
      <c r="AO83" s="169" t="s">
        <v>59</v>
      </c>
      <c r="AP83" s="187" t="s">
        <v>59</v>
      </c>
      <c r="AQ83" s="164" t="s">
        <v>40</v>
      </c>
      <c r="AR83" s="124" t="s">
        <v>40</v>
      </c>
      <c r="AS83" s="187" t="s">
        <v>59</v>
      </c>
      <c r="AT83" s="260" t="s">
        <v>38</v>
      </c>
      <c r="AU83" s="32" t="s">
        <v>63</v>
      </c>
      <c r="AV83" s="148" t="s">
        <v>42</v>
      </c>
      <c r="AW83" s="143" t="s">
        <v>42</v>
      </c>
      <c r="AX83" s="124" t="s">
        <v>63</v>
      </c>
      <c r="AY83" s="183" t="s">
        <v>63</v>
      </c>
      <c r="AZ83" s="162" t="s">
        <v>54</v>
      </c>
      <c r="BA83" s="118" t="s">
        <v>42</v>
      </c>
      <c r="BB83" s="264" t="s">
        <v>54</v>
      </c>
      <c r="BC83" s="162" t="s">
        <v>54</v>
      </c>
      <c r="BD83" s="261" t="s">
        <v>54</v>
      </c>
      <c r="BE83" s="178" t="s">
        <v>42</v>
      </c>
      <c r="BF83" s="143" t="s">
        <v>42</v>
      </c>
      <c r="BG83" s="118" t="s">
        <v>42</v>
      </c>
      <c r="BH83" s="178" t="s">
        <v>49</v>
      </c>
      <c r="BI83" s="143" t="s">
        <v>49</v>
      </c>
      <c r="BJ83" s="118" t="s">
        <v>49</v>
      </c>
      <c r="BK83" s="178" t="s">
        <v>49</v>
      </c>
      <c r="BL83" s="143" t="s">
        <v>42</v>
      </c>
      <c r="BM83" s="124" t="s">
        <v>63</v>
      </c>
      <c r="BN83" s="183" t="s">
        <v>40</v>
      </c>
      <c r="BO83" s="124" t="s">
        <v>63</v>
      </c>
      <c r="BP83" s="189" t="s">
        <v>52</v>
      </c>
      <c r="BQ83" s="189" t="s">
        <v>37</v>
      </c>
      <c r="BS83" s="164" t="s">
        <v>40</v>
      </c>
      <c r="BT83" s="169" t="s">
        <v>41</v>
      </c>
      <c r="BU83" s="183" t="s">
        <v>40</v>
      </c>
      <c r="BV83" s="201" t="s">
        <v>67</v>
      </c>
      <c r="BW83" s="169" t="s">
        <v>67</v>
      </c>
      <c r="BX83" s="187" t="s">
        <v>67</v>
      </c>
      <c r="BY83" s="224" t="s">
        <v>49</v>
      </c>
      <c r="BZ83" s="42" t="s">
        <v>49</v>
      </c>
      <c r="CA83" s="234" t="s">
        <v>52</v>
      </c>
      <c r="CB83" s="164" t="s">
        <v>63</v>
      </c>
      <c r="CC83" s="124" t="s">
        <v>63</v>
      </c>
      <c r="CD83" s="200" t="s">
        <v>44</v>
      </c>
      <c r="CE83" s="165" t="s">
        <v>44</v>
      </c>
      <c r="CF83" s="189" t="s">
        <v>44</v>
      </c>
      <c r="CG83" s="200" t="s">
        <v>37</v>
      </c>
      <c r="CH83" s="165" t="s">
        <v>37</v>
      </c>
      <c r="CI83" s="189" t="s">
        <v>37</v>
      </c>
      <c r="CJ83" s="181" t="s">
        <v>38</v>
      </c>
      <c r="CK83" s="143" t="s">
        <v>42</v>
      </c>
      <c r="CL83" s="118" t="s">
        <v>42</v>
      </c>
      <c r="CM83" s="178" t="s">
        <v>42</v>
      </c>
      <c r="CN83" s="165" t="s">
        <v>44</v>
      </c>
      <c r="CO83" s="118" t="s">
        <v>42</v>
      </c>
      <c r="CP83" s="183" t="s">
        <v>63</v>
      </c>
      <c r="CQ83" s="159" t="s">
        <v>38</v>
      </c>
      <c r="CR83" s="118" t="s">
        <v>42</v>
      </c>
      <c r="CS83" s="183" t="s">
        <v>63</v>
      </c>
      <c r="CT83" s="159" t="s">
        <v>38</v>
      </c>
      <c r="CU83" s="120" t="s">
        <v>38</v>
      </c>
      <c r="CV83" s="200" t="s">
        <v>52</v>
      </c>
      <c r="CW83" s="164" t="s">
        <v>63</v>
      </c>
      <c r="CX83" s="120" t="s">
        <v>38</v>
      </c>
      <c r="CY83" s="181" t="s">
        <v>38</v>
      </c>
      <c r="CZ83" s="169" t="s">
        <v>48</v>
      </c>
      <c r="DA83" s="60"/>
      <c r="DB83" s="60"/>
      <c r="DC83" s="60"/>
      <c r="DD83" s="60"/>
      <c r="DE83" s="60"/>
      <c r="DF83" s="60"/>
      <c r="DG83" s="60"/>
      <c r="DH83" s="60"/>
      <c r="DI83" s="60"/>
      <c r="DJ83" s="60"/>
      <c r="DK83" s="60"/>
      <c r="DL83" s="60"/>
      <c r="DM83" s="60"/>
      <c r="DN83" s="60"/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4">
        <f>SUM(C73, -C80,)</f>
        <v>0</v>
      </c>
      <c r="D84" s="154">
        <f>SUM(D52, -D56)</f>
        <v>1.83E-2</v>
      </c>
      <c r="E84" s="15">
        <f>SUM(E52, -E56)</f>
        <v>3.9100000000000003E-2</v>
      </c>
      <c r="F84" s="152">
        <f>SUM(F52, -F54)</f>
        <v>9.4299999999999995E-2</v>
      </c>
      <c r="G84" s="145">
        <f>SUM(G52, -G57)</f>
        <v>0.1104</v>
      </c>
      <c r="H84" s="121">
        <f>SUM(H52, -H56)</f>
        <v>0.1128</v>
      </c>
      <c r="I84" s="180">
        <f>SUM(I52, -I55)</f>
        <v>0.129</v>
      </c>
      <c r="J84" s="147">
        <f>SUM(J52, -J54)</f>
        <v>0.12609999999999999</v>
      </c>
      <c r="K84" s="121">
        <f>SUM(K51, -K53)</f>
        <v>0.11520000000000001</v>
      </c>
      <c r="L84" s="177">
        <f>SUM(L52, -L56)</f>
        <v>9.9500000000000005E-2</v>
      </c>
      <c r="M84" s="145">
        <f>SUM(M52, -M55)</f>
        <v>0.10070000000000001</v>
      </c>
      <c r="N84" s="117">
        <f>SUM(N53, -N58)</f>
        <v>8.5300000000000001E-2</v>
      </c>
      <c r="O84" s="177">
        <f>SUM(O52, -O55)</f>
        <v>0.1011</v>
      </c>
      <c r="P84" s="145">
        <f>SUM(P52, -P56)</f>
        <v>9.11E-2</v>
      </c>
      <c r="Q84" s="117">
        <f>SUM(Q52, -Q55)</f>
        <v>0.1056</v>
      </c>
      <c r="R84" s="180">
        <f>SUM(R52, -R55)</f>
        <v>0.1164</v>
      </c>
      <c r="S84" s="225">
        <f>SUM(S52, -S55)</f>
        <v>0.11510000000000001</v>
      </c>
      <c r="T84" s="15">
        <f>SUM(T52, -T55)</f>
        <v>0.13900000000000001</v>
      </c>
      <c r="U84" s="152">
        <f>SUM(U51, -U52)</f>
        <v>9.240000000000001E-2</v>
      </c>
      <c r="V84" s="227">
        <f>SUM(V53, -V58)</f>
        <v>9.6999999999999989E-2</v>
      </c>
      <c r="W84" s="15">
        <f>SUM(W52, -W55)</f>
        <v>0.10489999999999999</v>
      </c>
      <c r="X84" s="152">
        <f>SUM(X52, -X55)</f>
        <v>0.13</v>
      </c>
      <c r="Y84" s="147">
        <f>SUM(Y52, -Y55)</f>
        <v>0.1404</v>
      </c>
      <c r="Z84" s="121">
        <f>SUM(Z53, -Z57)</f>
        <v>0.15479999999999999</v>
      </c>
      <c r="AA84" s="180">
        <f>SUM(AA53, -AA57)</f>
        <v>0.1459</v>
      </c>
      <c r="AB84" s="145">
        <f>SUM(AB52, -AB55)</f>
        <v>0.11159999999999999</v>
      </c>
      <c r="AC84" s="119">
        <f>SUM(AC51, -AC54)</f>
        <v>0.12230000000000001</v>
      </c>
      <c r="AD84" s="179">
        <f>SUM(AD51, -AD54)</f>
        <v>0.11489999999999999</v>
      </c>
      <c r="AE84" s="225">
        <f>SUM(AE53, -AE57)</f>
        <v>0.1613</v>
      </c>
      <c r="AF84" s="15">
        <f>SUM(AF53, -AF57)</f>
        <v>0.13020000000000001</v>
      </c>
      <c r="AG84" s="152">
        <f>SUM(AG54, -AG58)</f>
        <v>0.14649999999999999</v>
      </c>
      <c r="AH84" s="145">
        <f>SUM(AH52, -AH55)</f>
        <v>0.16320000000000001</v>
      </c>
      <c r="AI84" s="117">
        <f>SUM(AI52, -AI55)</f>
        <v>0.14269999999999999</v>
      </c>
      <c r="AJ84" s="180">
        <f>SUM(AJ52, -AJ55)</f>
        <v>0.1482</v>
      </c>
      <c r="AK84" s="231">
        <f>SUM(AK54, -AK58)</f>
        <v>0.12179999999999999</v>
      </c>
      <c r="AL84" s="94">
        <f>SUM(AL52, -AL55)</f>
        <v>0.13589999999999999</v>
      </c>
      <c r="AM84" s="146">
        <f>SUM(AM53, -AM56)</f>
        <v>0.17949999999999999</v>
      </c>
      <c r="AN84" s="147">
        <f>SUM(AN52, -AN55)</f>
        <v>0.17899999999999999</v>
      </c>
      <c r="AO84" s="116">
        <f>SUM(AO54, -AO58)</f>
        <v>0.17939999999999998</v>
      </c>
      <c r="AP84" s="176">
        <f>SUM(AP54, -AP58)</f>
        <v>0.15959999999999999</v>
      </c>
      <c r="AQ84" s="147">
        <f>SUM(AQ52, -AQ55)</f>
        <v>0.15840000000000001</v>
      </c>
      <c r="AR84" s="121">
        <f>SUM(AR52, -AR55)</f>
        <v>0.1341</v>
      </c>
      <c r="AS84" s="176">
        <f>SUM(AS54, -AS58)</f>
        <v>0.16160000000000002</v>
      </c>
      <c r="AT84" s="226">
        <f>SUM(AT55, -AT58)</f>
        <v>0.1482</v>
      </c>
      <c r="AU84" s="94">
        <f>SUM(AU52, -AU56)</f>
        <v>0.15310000000000001</v>
      </c>
      <c r="AV84" s="152">
        <f>SUM(AV51, -AV55)</f>
        <v>0.1484</v>
      </c>
      <c r="AW84" s="147">
        <f>SUM(AW51, -AW55)</f>
        <v>0.16539999999999999</v>
      </c>
      <c r="AX84" s="117">
        <f>SUM(AX53, -AX57)</f>
        <v>0.17069999999999999</v>
      </c>
      <c r="AY84" s="177">
        <f>SUM(AY53, -AY57)</f>
        <v>0.1709</v>
      </c>
      <c r="AZ84" s="147">
        <f>SUM(AZ51, -AZ54)</f>
        <v>0.14699999999999999</v>
      </c>
      <c r="BA84" s="121">
        <f>SUM(BA52, -BA55)</f>
        <v>0.14400000000000002</v>
      </c>
      <c r="BB84" s="180">
        <f>SUM(BB51, -BB54)</f>
        <v>0.17169999999999999</v>
      </c>
      <c r="BC84" s="147">
        <f>SUM(BC51, -BC54)</f>
        <v>0.18590000000000001</v>
      </c>
      <c r="BD84" s="121">
        <f>SUM(BD51, -BD54)</f>
        <v>0.1749</v>
      </c>
      <c r="BE84" s="180">
        <f t="shared" ref="BE84:BK84" si="204">SUM(BE52, -BE55)</f>
        <v>0.2238</v>
      </c>
      <c r="BF84" s="147">
        <f t="shared" si="204"/>
        <v>0.22100000000000003</v>
      </c>
      <c r="BG84" s="121">
        <f t="shared" si="204"/>
        <v>0.2127</v>
      </c>
      <c r="BH84" s="180">
        <f t="shared" si="204"/>
        <v>0.19350000000000001</v>
      </c>
      <c r="BI84" s="147">
        <f t="shared" si="204"/>
        <v>0.18340000000000001</v>
      </c>
      <c r="BJ84" s="121">
        <f t="shared" si="204"/>
        <v>0.19309999999999999</v>
      </c>
      <c r="BK84" s="180">
        <f t="shared" si="204"/>
        <v>0.18240000000000001</v>
      </c>
      <c r="BL84" s="147">
        <f>SUM(BL52, -BL56)</f>
        <v>0.20080000000000001</v>
      </c>
      <c r="BM84" s="117">
        <f>SUM(BM53, -BM57)</f>
        <v>0.2162</v>
      </c>
      <c r="BN84" s="180">
        <f>SUM(BN53, -BN56)</f>
        <v>0.23970000000000002</v>
      </c>
      <c r="BO84" s="117">
        <f>SUM(BO53, -BO56)</f>
        <v>0.25019999999999998</v>
      </c>
      <c r="BP84" s="116">
        <f>SUM(BP53, -BP56)</f>
        <v>0.2329</v>
      </c>
      <c r="BQ84" s="121">
        <f>SUM(BQ53, -BQ57)</f>
        <v>0.24730000000000002</v>
      </c>
      <c r="BS84" s="147">
        <f>SUM(BS53, -BS56)</f>
        <v>0.2392</v>
      </c>
      <c r="BT84" s="121">
        <f>SUM(BT53, -BT57)</f>
        <v>0.2248</v>
      </c>
      <c r="BU84" s="180">
        <f>SUM(BU52, -BU56)</f>
        <v>0.2409</v>
      </c>
      <c r="BV84" s="167">
        <f>SUM(BV54, -BV57)</f>
        <v>0.26579999999999998</v>
      </c>
      <c r="BW84" s="209">
        <f>SUM(BW54, -BW57)</f>
        <v>0.2525</v>
      </c>
      <c r="BX84" s="188">
        <f>SUM(BX54, -BX57)</f>
        <v>0.2596</v>
      </c>
      <c r="BY84" s="225">
        <f>SUM(BY51, -BY55)</f>
        <v>0.2671</v>
      </c>
      <c r="BZ84" s="15">
        <f>SUM(BZ51, -BZ55)</f>
        <v>0.26910000000000001</v>
      </c>
      <c r="CA84" s="146">
        <f>SUM(CA54, -CA57)</f>
        <v>0.23849999999999999</v>
      </c>
      <c r="CB84" s="145">
        <f>SUM(CB54, -CB57)</f>
        <v>0.18240000000000001</v>
      </c>
      <c r="CC84" s="117">
        <f>SUM(CC54, -CC57)</f>
        <v>0.186</v>
      </c>
      <c r="CD84" s="180">
        <f>SUM(CD52, -CD56)</f>
        <v>0.183</v>
      </c>
      <c r="CE84" s="147">
        <f>SUM(CE52, -CE56)</f>
        <v>0.18330000000000002</v>
      </c>
      <c r="CF84" s="121">
        <f>SUM(CF52, -CF56)</f>
        <v>0.17749999999999999</v>
      </c>
      <c r="CG84" s="180">
        <f>SUM(CG51, -CG55)</f>
        <v>0.1673</v>
      </c>
      <c r="CH84" s="147">
        <f>SUM(CH51, -CH55)</f>
        <v>0.16159999999999999</v>
      </c>
      <c r="CI84" s="121">
        <f>SUM(CI51, -CI55)</f>
        <v>0.17750000000000002</v>
      </c>
      <c r="CJ84" s="179">
        <f>SUM(CJ55, -CJ58)</f>
        <v>0.17899999999999999</v>
      </c>
      <c r="CK84" s="147">
        <f>SUM(CK51, -CK55)</f>
        <v>0.1787</v>
      </c>
      <c r="CL84" s="121">
        <f>SUM(CL51, -CL55)</f>
        <v>0.18380000000000002</v>
      </c>
      <c r="CM84" s="180">
        <f>SUM(CM51, -CM55)</f>
        <v>0.1699</v>
      </c>
      <c r="CN84" s="147">
        <f>SUM(CN52, -CN56)</f>
        <v>0.1956</v>
      </c>
      <c r="CO84" s="121">
        <f>SUM(CO51, -CO55)</f>
        <v>0.19350000000000001</v>
      </c>
      <c r="CP84" s="177">
        <f>SUM(CP53, -CP57)</f>
        <v>0.20850000000000002</v>
      </c>
      <c r="CQ84" s="149">
        <f>SUM(CQ55, -CQ58)</f>
        <v>0.22969999999999999</v>
      </c>
      <c r="CR84" s="121">
        <f>SUM(CR51, -CR55)</f>
        <v>0.22519999999999998</v>
      </c>
      <c r="CS84" s="177">
        <f>SUM(CS54, -CS57)</f>
        <v>0.2417</v>
      </c>
      <c r="CT84" s="149">
        <f>SUM(CT55, -CT58)</f>
        <v>0.24209999999999998</v>
      </c>
      <c r="CU84" s="119">
        <f>SUM(CU55, -CU58)</f>
        <v>0.2487</v>
      </c>
      <c r="CV84" s="176">
        <f>SUM(CV54, -CV57)</f>
        <v>0.21239999999999998</v>
      </c>
      <c r="CW84" s="145">
        <f>SUM(CW54, -CW57)</f>
        <v>0.1943</v>
      </c>
      <c r="CX84" s="119">
        <f>SUM(CX55, -CX58)</f>
        <v>0.23219999999999999</v>
      </c>
      <c r="CY84" s="179">
        <f>SUM(CY55, -CY58)</f>
        <v>0.22069999999999998</v>
      </c>
      <c r="CZ84" s="121">
        <f>SUM(CZ52, -CZ56)</f>
        <v>0.21450000000000002</v>
      </c>
      <c r="DA84" s="6">
        <f t="shared" ref="CY84:DB84" si="205">SUM(DA73, -DA80)</f>
        <v>0</v>
      </c>
      <c r="DB84" s="6">
        <f t="shared" si="205"/>
        <v>0</v>
      </c>
      <c r="DC84" s="6">
        <f>SUM(DC73, -DC80,)</f>
        <v>0</v>
      </c>
      <c r="DD84" s="6">
        <f>SUM(DD73, -DD80,)</f>
        <v>0</v>
      </c>
      <c r="DE84" s="6">
        <f t="shared" ref="DE84:DH84" si="206">SUM(DE73, -DE80)</f>
        <v>0</v>
      </c>
      <c r="DF84" s="6">
        <f t="shared" si="206"/>
        <v>0</v>
      </c>
      <c r="DG84" s="6">
        <f t="shared" si="206"/>
        <v>0</v>
      </c>
      <c r="DH84" s="6">
        <f t="shared" si="206"/>
        <v>0</v>
      </c>
      <c r="DI84" s="6">
        <f>SUM(DI73, -DI80,)</f>
        <v>0</v>
      </c>
      <c r="DJ84" s="6">
        <f>SUM(DJ73, -DJ80,)</f>
        <v>0</v>
      </c>
      <c r="DK84" s="6">
        <f t="shared" ref="DK84:DN84" si="207">SUM(DK73, -DK80)</f>
        <v>0</v>
      </c>
      <c r="DL84" s="6">
        <f t="shared" si="207"/>
        <v>0</v>
      </c>
      <c r="DM84" s="6">
        <f t="shared" si="207"/>
        <v>0</v>
      </c>
      <c r="DN84" s="6">
        <f t="shared" si="207"/>
        <v>0</v>
      </c>
      <c r="DO84" s="6">
        <f>SUM(DO73, -DO80,)</f>
        <v>0</v>
      </c>
      <c r="DP84" s="6">
        <f>SUM(DP73, -DP80,)</f>
        <v>0</v>
      </c>
      <c r="DQ84" s="6">
        <f t="shared" ref="DQ84:DT84" si="208">SUM(DQ73, -DQ80)</f>
        <v>0</v>
      </c>
      <c r="DR84" s="6">
        <f t="shared" si="208"/>
        <v>0</v>
      </c>
      <c r="DS84" s="6">
        <f t="shared" si="208"/>
        <v>0</v>
      </c>
      <c r="DT84" s="6">
        <f t="shared" si="208"/>
        <v>0</v>
      </c>
      <c r="DU84" s="6">
        <f>SUM(DU73, -DU80,)</f>
        <v>0</v>
      </c>
      <c r="DV84" s="6">
        <f>SUM(DV73, -DV80,)</f>
        <v>0</v>
      </c>
      <c r="DW84" s="6">
        <f t="shared" ref="DW84:DZ84" si="209">SUM(DW73, -DW80)</f>
        <v>0</v>
      </c>
      <c r="DX84" s="6">
        <f t="shared" si="209"/>
        <v>0</v>
      </c>
      <c r="DY84" s="6">
        <f t="shared" si="209"/>
        <v>0</v>
      </c>
      <c r="DZ84" s="6">
        <f t="shared" si="209"/>
        <v>0</v>
      </c>
      <c r="EA84" s="6">
        <f>SUM(EA73, -EA80,)</f>
        <v>0</v>
      </c>
      <c r="EB84" s="6">
        <f>SUM(EB73, -EB80,)</f>
        <v>0</v>
      </c>
      <c r="EC84" s="6">
        <f t="shared" ref="EC84:EI84" si="210">SUM(EC73, -EC80)</f>
        <v>0</v>
      </c>
      <c r="ED84" s="6">
        <f t="shared" si="210"/>
        <v>0</v>
      </c>
      <c r="EE84" s="6">
        <f t="shared" si="210"/>
        <v>0</v>
      </c>
      <c r="EF84" s="6">
        <f t="shared" si="210"/>
        <v>0</v>
      </c>
      <c r="EG84" s="6">
        <f t="shared" si="210"/>
        <v>0</v>
      </c>
      <c r="EH84" s="6">
        <f t="shared" si="210"/>
        <v>0</v>
      </c>
      <c r="EI84" s="6">
        <f t="shared" si="210"/>
        <v>0</v>
      </c>
      <c r="EK84" s="6">
        <f>SUM(EK73, -EK80,)</f>
        <v>0</v>
      </c>
      <c r="EL84" s="6">
        <f>SUM(EL73, -EL80,)</f>
        <v>0</v>
      </c>
      <c r="EM84" s="6">
        <f t="shared" ref="EM84:EP84" si="211">SUM(EM73, -EM80)</f>
        <v>0</v>
      </c>
      <c r="EN84" s="6">
        <f t="shared" si="211"/>
        <v>0</v>
      </c>
      <c r="EO84" s="6">
        <f t="shared" si="211"/>
        <v>0</v>
      </c>
      <c r="EP84" s="6">
        <f t="shared" si="211"/>
        <v>0</v>
      </c>
      <c r="EQ84" s="6">
        <f>SUM(EQ73, -EQ80,)</f>
        <v>0</v>
      </c>
      <c r="ER84" s="6">
        <f>SUM(ER73, -ER80,)</f>
        <v>0</v>
      </c>
      <c r="ES84" s="6">
        <f t="shared" ref="ES84:EV84" si="212">SUM(ES73, -ES80)</f>
        <v>0</v>
      </c>
      <c r="ET84" s="6">
        <f t="shared" si="212"/>
        <v>0</v>
      </c>
      <c r="EU84" s="6">
        <f t="shared" si="212"/>
        <v>0</v>
      </c>
      <c r="EV84" s="6">
        <f t="shared" si="212"/>
        <v>0</v>
      </c>
      <c r="EW84" s="6">
        <f>SUM(EW73, -EW80,)</f>
        <v>0</v>
      </c>
      <c r="EX84" s="6">
        <f>SUM(EX73, -EX80,)</f>
        <v>0</v>
      </c>
      <c r="EY84" s="6">
        <f t="shared" ref="EY84:FB84" si="213">SUM(EY73, -EY80)</f>
        <v>0</v>
      </c>
      <c r="EZ84" s="6">
        <f t="shared" si="213"/>
        <v>0</v>
      </c>
      <c r="FA84" s="6">
        <f t="shared" si="213"/>
        <v>0</v>
      </c>
      <c r="FB84" s="6">
        <f t="shared" si="213"/>
        <v>0</v>
      </c>
      <c r="FC84" s="6">
        <f>SUM(FC73, -FC80,)</f>
        <v>0</v>
      </c>
      <c r="FD84" s="6">
        <f>SUM(FD73, -FD80,)</f>
        <v>0</v>
      </c>
      <c r="FE84" s="6">
        <f t="shared" ref="FE84:FH84" si="214">SUM(FE73, -FE80)</f>
        <v>0</v>
      </c>
      <c r="FF84" s="6">
        <f t="shared" si="214"/>
        <v>0</v>
      </c>
      <c r="FG84" s="6">
        <f t="shared" si="214"/>
        <v>0</v>
      </c>
      <c r="FH84" s="6">
        <f t="shared" si="214"/>
        <v>0</v>
      </c>
      <c r="FI84" s="6">
        <f>SUM(FI73, -FI80,)</f>
        <v>0</v>
      </c>
      <c r="FJ84" s="6">
        <f>SUM(FJ73, -FJ80,)</f>
        <v>0</v>
      </c>
      <c r="FK84" s="6">
        <f t="shared" ref="FK84:FN84" si="215">SUM(FK73, -FK80)</f>
        <v>0</v>
      </c>
      <c r="FL84" s="6">
        <f t="shared" si="215"/>
        <v>0</v>
      </c>
      <c r="FM84" s="6">
        <f t="shared" si="215"/>
        <v>0</v>
      </c>
      <c r="FN84" s="6">
        <f t="shared" si="215"/>
        <v>0</v>
      </c>
      <c r="FO84" s="6">
        <f>SUM(FO73, -FO80,)</f>
        <v>0</v>
      </c>
      <c r="FP84" s="6">
        <f>SUM(FP73, -FP80,)</f>
        <v>0</v>
      </c>
      <c r="FQ84" s="6">
        <f t="shared" ref="FQ84:FT84" si="216">SUM(FQ73, -FQ80)</f>
        <v>0</v>
      </c>
      <c r="FR84" s="6">
        <f t="shared" si="216"/>
        <v>0</v>
      </c>
      <c r="FS84" s="6">
        <f t="shared" si="216"/>
        <v>0</v>
      </c>
      <c r="FT84" s="6">
        <f t="shared" si="216"/>
        <v>0</v>
      </c>
      <c r="FU84" s="6">
        <f>SUM(FU73, -FU80,)</f>
        <v>0</v>
      </c>
      <c r="FV84" s="6">
        <f>SUM(FV73, -FV80,)</f>
        <v>0</v>
      </c>
      <c r="FW84" s="6">
        <f t="shared" ref="FW84:FZ84" si="217">SUM(FW73, -FW80)</f>
        <v>0</v>
      </c>
      <c r="FX84" s="6">
        <f t="shared" si="217"/>
        <v>0</v>
      </c>
      <c r="FY84" s="6">
        <f t="shared" si="217"/>
        <v>0</v>
      </c>
      <c r="FZ84" s="6">
        <f t="shared" si="217"/>
        <v>0</v>
      </c>
      <c r="GA84" s="6">
        <f>SUM(GA73, -GA80,)</f>
        <v>0</v>
      </c>
      <c r="GB84" s="6">
        <f>SUM(GB73, -GB80,)</f>
        <v>0</v>
      </c>
      <c r="GC84" s="6">
        <f t="shared" ref="GC84:GF84" si="218">SUM(GC73, -GC80)</f>
        <v>0</v>
      </c>
      <c r="GD84" s="6">
        <f t="shared" si="218"/>
        <v>0</v>
      </c>
      <c r="GE84" s="6">
        <f t="shared" si="218"/>
        <v>0</v>
      </c>
      <c r="GF84" s="6">
        <f t="shared" si="218"/>
        <v>0</v>
      </c>
      <c r="GG84" s="6">
        <f>SUM(GG73, -GG80,)</f>
        <v>0</v>
      </c>
      <c r="GH84" s="6">
        <f>SUM(GH73, -GH80,)</f>
        <v>0</v>
      </c>
      <c r="GI84" s="6">
        <f t="shared" ref="GI84:GL84" si="219">SUM(GI73, -GI80)</f>
        <v>0</v>
      </c>
      <c r="GJ84" s="6">
        <f t="shared" si="219"/>
        <v>0</v>
      </c>
      <c r="GK84" s="6">
        <f t="shared" si="219"/>
        <v>0</v>
      </c>
      <c r="GL84" s="6">
        <f t="shared" si="219"/>
        <v>0</v>
      </c>
      <c r="GM84" s="6">
        <f>SUM(GM73, -GM80,)</f>
        <v>0</v>
      </c>
      <c r="GN84" s="6">
        <f>SUM(GN73, -GN80,)</f>
        <v>0</v>
      </c>
      <c r="GO84" s="6">
        <f t="shared" ref="GO84:GR84" si="220">SUM(GO73, -GO80)</f>
        <v>0</v>
      </c>
      <c r="GP84" s="6">
        <f t="shared" si="220"/>
        <v>0</v>
      </c>
      <c r="GQ84" s="6">
        <f t="shared" si="220"/>
        <v>0</v>
      </c>
      <c r="GR84" s="6">
        <f t="shared" si="220"/>
        <v>0</v>
      </c>
      <c r="GS84" s="6">
        <f>SUM(GS73, -GS80,)</f>
        <v>0</v>
      </c>
      <c r="GT84" s="6">
        <f>SUM(GT73, -GT80,)</f>
        <v>0</v>
      </c>
      <c r="GU84" s="6">
        <f t="shared" ref="GU84:HA84" si="221">SUM(GU73, -GU80)</f>
        <v>0</v>
      </c>
      <c r="GV84" s="6">
        <f t="shared" si="221"/>
        <v>0</v>
      </c>
      <c r="GW84" s="6">
        <f t="shared" si="221"/>
        <v>0</v>
      </c>
      <c r="GX84" s="6">
        <f t="shared" si="221"/>
        <v>0</v>
      </c>
      <c r="GY84" s="6">
        <f t="shared" si="221"/>
        <v>0</v>
      </c>
      <c r="GZ84" s="6">
        <f t="shared" si="221"/>
        <v>0</v>
      </c>
      <c r="HA84" s="6">
        <f t="shared" si="221"/>
        <v>0</v>
      </c>
      <c r="HC84" s="6">
        <f>SUM(HC73, -HC80,)</f>
        <v>0</v>
      </c>
      <c r="HD84" s="6">
        <f>SUM(HD73, -HD80,)</f>
        <v>0</v>
      </c>
      <c r="HE84" s="6">
        <f t="shared" ref="HE84:HH84" si="222">SUM(HE73, -HE80)</f>
        <v>0</v>
      </c>
      <c r="HF84" s="6">
        <f t="shared" si="222"/>
        <v>0</v>
      </c>
      <c r="HG84" s="6">
        <f t="shared" si="222"/>
        <v>0</v>
      </c>
      <c r="HH84" s="6">
        <f t="shared" si="222"/>
        <v>0</v>
      </c>
      <c r="HI84" s="6">
        <f>SUM(HI73, -HI80,)</f>
        <v>0</v>
      </c>
      <c r="HJ84" s="6">
        <f>SUM(HJ73, -HJ80,)</f>
        <v>0</v>
      </c>
      <c r="HK84" s="6">
        <f t="shared" ref="HK84:HN84" si="223">SUM(HK73, -HK80)</f>
        <v>0</v>
      </c>
      <c r="HL84" s="6">
        <f t="shared" si="223"/>
        <v>0</v>
      </c>
      <c r="HM84" s="6">
        <f t="shared" si="223"/>
        <v>0</v>
      </c>
      <c r="HN84" s="6">
        <f t="shared" si="223"/>
        <v>0</v>
      </c>
      <c r="HO84" s="6">
        <f>SUM(HO73, -HO80,)</f>
        <v>0</v>
      </c>
      <c r="HP84" s="6">
        <f>SUM(HP73, -HP80,)</f>
        <v>0</v>
      </c>
      <c r="HQ84" s="6">
        <f t="shared" ref="HQ84:HT84" si="224">SUM(HQ73, -HQ80)</f>
        <v>0</v>
      </c>
      <c r="HR84" s="6">
        <f t="shared" si="224"/>
        <v>0</v>
      </c>
      <c r="HS84" s="6">
        <f t="shared" si="224"/>
        <v>0</v>
      </c>
      <c r="HT84" s="6">
        <f t="shared" si="224"/>
        <v>0</v>
      </c>
      <c r="HU84" s="6">
        <f>SUM(HU73, -HU80,)</f>
        <v>0</v>
      </c>
      <c r="HV84" s="6">
        <f>SUM(HV73, -HV80,)</f>
        <v>0</v>
      </c>
      <c r="HW84" s="6">
        <f t="shared" ref="HW84:HZ84" si="225">SUM(HW73, -HW80)</f>
        <v>0</v>
      </c>
      <c r="HX84" s="6">
        <f t="shared" si="225"/>
        <v>0</v>
      </c>
      <c r="HY84" s="6">
        <f t="shared" si="225"/>
        <v>0</v>
      </c>
      <c r="HZ84" s="6">
        <f t="shared" si="225"/>
        <v>0</v>
      </c>
      <c r="IA84" s="6">
        <f>SUM(IA73, -IA80,)</f>
        <v>0</v>
      </c>
      <c r="IB84" s="6">
        <f>SUM(IB73, -IB80,)</f>
        <v>0</v>
      </c>
      <c r="IC84" s="6">
        <f t="shared" ref="IC84:IF84" si="226">SUM(IC73, -IC80)</f>
        <v>0</v>
      </c>
      <c r="ID84" s="6">
        <f t="shared" si="226"/>
        <v>0</v>
      </c>
      <c r="IE84" s="6">
        <f t="shared" si="226"/>
        <v>0</v>
      </c>
      <c r="IF84" s="6">
        <f t="shared" si="226"/>
        <v>0</v>
      </c>
      <c r="IG84" s="6">
        <f>SUM(IG73, -IG80,)</f>
        <v>0</v>
      </c>
      <c r="IH84" s="6">
        <f>SUM(IH73, -IH80,)</f>
        <v>0</v>
      </c>
      <c r="II84" s="6">
        <f t="shared" ref="II84:IL84" si="227">SUM(II73, -II80)</f>
        <v>0</v>
      </c>
      <c r="IJ84" s="6">
        <f t="shared" si="227"/>
        <v>0</v>
      </c>
      <c r="IK84" s="6">
        <f t="shared" si="227"/>
        <v>0</v>
      </c>
      <c r="IL84" s="6">
        <f t="shared" si="227"/>
        <v>0</v>
      </c>
      <c r="IM84" s="6">
        <f>SUM(IM73, -IM80,)</f>
        <v>0</v>
      </c>
      <c r="IN84" s="6">
        <f>SUM(IN73, -IN80,)</f>
        <v>0</v>
      </c>
      <c r="IO84" s="6">
        <f t="shared" ref="IO84:IR84" si="228">SUM(IO73, -IO80)</f>
        <v>0</v>
      </c>
      <c r="IP84" s="6">
        <f t="shared" si="228"/>
        <v>0</v>
      </c>
      <c r="IQ84" s="6">
        <f t="shared" si="228"/>
        <v>0</v>
      </c>
      <c r="IR84" s="6">
        <f t="shared" si="228"/>
        <v>0</v>
      </c>
      <c r="IS84" s="6">
        <f>SUM(IS73, -IS80,)</f>
        <v>0</v>
      </c>
      <c r="IT84" s="6">
        <f>SUM(IT73, -IT80,)</f>
        <v>0</v>
      </c>
      <c r="IU84" s="6">
        <f t="shared" ref="IU84:IX84" si="229">SUM(IU73, -IU80)</f>
        <v>0</v>
      </c>
      <c r="IV84" s="6">
        <f t="shared" si="229"/>
        <v>0</v>
      </c>
      <c r="IW84" s="6">
        <f t="shared" si="229"/>
        <v>0</v>
      </c>
      <c r="IX84" s="6">
        <f t="shared" si="229"/>
        <v>0</v>
      </c>
      <c r="IY84" s="6">
        <f>SUM(IY73, -IY80,)</f>
        <v>0</v>
      </c>
      <c r="IZ84" s="6">
        <f>SUM(IZ73, -IZ80,)</f>
        <v>0</v>
      </c>
      <c r="JA84" s="6">
        <f t="shared" ref="JA84:JD84" si="230">SUM(JA73, -JA80)</f>
        <v>0</v>
      </c>
      <c r="JB84" s="6">
        <f t="shared" si="230"/>
        <v>0</v>
      </c>
      <c r="JC84" s="6">
        <f t="shared" si="230"/>
        <v>0</v>
      </c>
      <c r="JD84" s="6">
        <f t="shared" si="230"/>
        <v>0</v>
      </c>
      <c r="JE84" s="6">
        <f>SUM(JE73, -JE80,)</f>
        <v>0</v>
      </c>
      <c r="JF84" s="6">
        <f>SUM(JF73, -JF80,)</f>
        <v>0</v>
      </c>
      <c r="JG84" s="6">
        <f t="shared" ref="JG84:JJ84" si="231">SUM(JG73, -JG80)</f>
        <v>0</v>
      </c>
      <c r="JH84" s="6">
        <f t="shared" si="231"/>
        <v>0</v>
      </c>
      <c r="JI84" s="6">
        <f t="shared" si="231"/>
        <v>0</v>
      </c>
      <c r="JJ84" s="6">
        <f t="shared" si="231"/>
        <v>0</v>
      </c>
      <c r="JK84" s="6">
        <f>SUM(JK73, -JK80,)</f>
        <v>0</v>
      </c>
      <c r="JL84" s="6">
        <f>SUM(JL73, -JL80,)</f>
        <v>0</v>
      </c>
      <c r="JM84" s="6">
        <f t="shared" ref="JM84:JS84" si="232">SUM(JM73, -JM80)</f>
        <v>0</v>
      </c>
      <c r="JN84" s="6">
        <f t="shared" si="232"/>
        <v>0</v>
      </c>
      <c r="JO84" s="6">
        <f t="shared" si="232"/>
        <v>0</v>
      </c>
      <c r="JP84" s="6">
        <f t="shared" si="232"/>
        <v>0</v>
      </c>
      <c r="JQ84" s="6">
        <f t="shared" si="232"/>
        <v>0</v>
      </c>
      <c r="JR84" s="6">
        <f t="shared" si="232"/>
        <v>0</v>
      </c>
      <c r="JS84" s="6">
        <f t="shared" si="232"/>
        <v>0</v>
      </c>
    </row>
    <row r="85" spans="1:279" ht="15.75" thickBot="1" x14ac:dyDescent="0.3">
      <c r="A85" s="60"/>
      <c r="B85" s="60"/>
      <c r="C85" s="103"/>
      <c r="D85" s="155" t="s">
        <v>48</v>
      </c>
      <c r="E85" s="42" t="s">
        <v>68</v>
      </c>
      <c r="F85" s="156" t="s">
        <v>37</v>
      </c>
      <c r="G85" s="143" t="s">
        <v>65</v>
      </c>
      <c r="H85" s="115" t="s">
        <v>70</v>
      </c>
      <c r="I85" s="178" t="s">
        <v>68</v>
      </c>
      <c r="J85" s="153" t="s">
        <v>39</v>
      </c>
      <c r="K85" s="115" t="s">
        <v>39</v>
      </c>
      <c r="L85" s="183" t="s">
        <v>40</v>
      </c>
      <c r="M85" s="153" t="s">
        <v>46</v>
      </c>
      <c r="N85" s="118" t="s">
        <v>70</v>
      </c>
      <c r="O85" s="183" t="s">
        <v>63</v>
      </c>
      <c r="P85" s="164" t="s">
        <v>53</v>
      </c>
      <c r="Q85" s="118" t="s">
        <v>65</v>
      </c>
      <c r="R85" s="183" t="s">
        <v>64</v>
      </c>
      <c r="S85" s="228" t="s">
        <v>63</v>
      </c>
      <c r="T85" s="32" t="s">
        <v>63</v>
      </c>
      <c r="U85" s="166" t="s">
        <v>41</v>
      </c>
      <c r="V85" s="228" t="s">
        <v>47</v>
      </c>
      <c r="W85" s="36" t="s">
        <v>41</v>
      </c>
      <c r="X85" s="158" t="s">
        <v>63</v>
      </c>
      <c r="Y85" s="164" t="s">
        <v>63</v>
      </c>
      <c r="Z85" s="124" t="s">
        <v>63</v>
      </c>
      <c r="AA85" s="178" t="s">
        <v>55</v>
      </c>
      <c r="AB85" s="201" t="s">
        <v>41</v>
      </c>
      <c r="AC85" s="169" t="s">
        <v>48</v>
      </c>
      <c r="AD85" s="183" t="s">
        <v>63</v>
      </c>
      <c r="AE85" s="229" t="s">
        <v>48</v>
      </c>
      <c r="AF85" s="32" t="s">
        <v>63</v>
      </c>
      <c r="AG85" s="166" t="s">
        <v>48</v>
      </c>
      <c r="AH85" s="201" t="s">
        <v>48</v>
      </c>
      <c r="AI85" s="118" t="s">
        <v>68</v>
      </c>
      <c r="AJ85" s="178" t="s">
        <v>68</v>
      </c>
      <c r="AK85" s="228" t="s">
        <v>63</v>
      </c>
      <c r="AL85" s="36" t="s">
        <v>59</v>
      </c>
      <c r="AM85" s="158" t="s">
        <v>40</v>
      </c>
      <c r="AN85" s="165" t="s">
        <v>52</v>
      </c>
      <c r="AO85" s="189" t="s">
        <v>52</v>
      </c>
      <c r="AP85" s="200" t="s">
        <v>52</v>
      </c>
      <c r="AQ85" s="201" t="s">
        <v>59</v>
      </c>
      <c r="AR85" s="169" t="s">
        <v>59</v>
      </c>
      <c r="AS85" s="200" t="s">
        <v>52</v>
      </c>
      <c r="AT85" s="228" t="s">
        <v>63</v>
      </c>
      <c r="AU85" s="36" t="s">
        <v>59</v>
      </c>
      <c r="AV85" s="156" t="s">
        <v>38</v>
      </c>
      <c r="AW85" s="164" t="s">
        <v>47</v>
      </c>
      <c r="AX85" s="118" t="s">
        <v>42</v>
      </c>
      <c r="AY85" s="183" t="s">
        <v>47</v>
      </c>
      <c r="AZ85" s="143" t="s">
        <v>42</v>
      </c>
      <c r="BA85" s="124" t="s">
        <v>63</v>
      </c>
      <c r="BB85" s="183" t="s">
        <v>47</v>
      </c>
      <c r="BC85" s="143" t="s">
        <v>42</v>
      </c>
      <c r="BD85" s="124" t="s">
        <v>63</v>
      </c>
      <c r="BE85" s="183" t="s">
        <v>63</v>
      </c>
      <c r="BF85" s="164" t="s">
        <v>63</v>
      </c>
      <c r="BG85" s="124" t="s">
        <v>63</v>
      </c>
      <c r="BH85" s="183" t="s">
        <v>63</v>
      </c>
      <c r="BI85" s="201" t="s">
        <v>67</v>
      </c>
      <c r="BJ85" s="124" t="s">
        <v>63</v>
      </c>
      <c r="BK85" s="183" t="s">
        <v>63</v>
      </c>
      <c r="BL85" s="143" t="s">
        <v>49</v>
      </c>
      <c r="BM85" s="118" t="s">
        <v>49</v>
      </c>
      <c r="BN85" s="178" t="s">
        <v>49</v>
      </c>
      <c r="BO85" s="169" t="s">
        <v>41</v>
      </c>
      <c r="BP85" s="169" t="s">
        <v>41</v>
      </c>
      <c r="BQ85" s="124" t="s">
        <v>47</v>
      </c>
      <c r="BS85" s="143" t="s">
        <v>49</v>
      </c>
      <c r="BT85" s="169" t="s">
        <v>67</v>
      </c>
      <c r="BU85" s="187" t="s">
        <v>67</v>
      </c>
      <c r="BV85" s="165" t="s">
        <v>37</v>
      </c>
      <c r="BW85" s="189" t="s">
        <v>37</v>
      </c>
      <c r="BX85" s="183" t="s">
        <v>40</v>
      </c>
      <c r="BY85" s="228" t="s">
        <v>40</v>
      </c>
      <c r="BZ85" s="32" t="s">
        <v>40</v>
      </c>
      <c r="CA85" s="158" t="s">
        <v>47</v>
      </c>
      <c r="CB85" s="159" t="s">
        <v>38</v>
      </c>
      <c r="CC85" s="120" t="s">
        <v>38</v>
      </c>
      <c r="CD85" s="183" t="s">
        <v>63</v>
      </c>
      <c r="CE85" s="143" t="s">
        <v>68</v>
      </c>
      <c r="CF85" s="124" t="s">
        <v>63</v>
      </c>
      <c r="CG85" s="178" t="s">
        <v>42</v>
      </c>
      <c r="CH85" s="143" t="s">
        <v>42</v>
      </c>
      <c r="CI85" s="261" t="s">
        <v>54</v>
      </c>
      <c r="CJ85" s="178" t="s">
        <v>68</v>
      </c>
      <c r="CK85" s="164" t="s">
        <v>63</v>
      </c>
      <c r="CL85" s="118" t="s">
        <v>68</v>
      </c>
      <c r="CM85" s="183" t="s">
        <v>63</v>
      </c>
      <c r="CN85" s="143" t="s">
        <v>42</v>
      </c>
      <c r="CO85" s="189" t="s">
        <v>44</v>
      </c>
      <c r="CP85" s="178" t="s">
        <v>68</v>
      </c>
      <c r="CQ85" s="143" t="s">
        <v>42</v>
      </c>
      <c r="CR85" s="189" t="s">
        <v>44</v>
      </c>
      <c r="CS85" s="200" t="s">
        <v>44</v>
      </c>
      <c r="CT85" s="201" t="s">
        <v>48</v>
      </c>
      <c r="CU85" s="169" t="s">
        <v>48</v>
      </c>
      <c r="CV85" s="187" t="s">
        <v>48</v>
      </c>
      <c r="CW85" s="201" t="s">
        <v>48</v>
      </c>
      <c r="CX85" s="189" t="s">
        <v>52</v>
      </c>
      <c r="CY85" s="200" t="s">
        <v>52</v>
      </c>
      <c r="CZ85" s="120" t="s">
        <v>38</v>
      </c>
      <c r="DA85" s="60"/>
      <c r="DB85" s="60"/>
      <c r="DC85" s="60"/>
      <c r="DD85" s="60"/>
      <c r="DE85" s="60"/>
      <c r="DF85" s="60"/>
      <c r="DG85" s="60"/>
      <c r="DH85" s="60"/>
      <c r="DI85" s="60"/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4">
        <f>SUM(C73, -C79)</f>
        <v>0</v>
      </c>
      <c r="D86" s="147">
        <f>SUM(D53, -D58)</f>
        <v>1.8200000000000001E-2</v>
      </c>
      <c r="E86" s="94">
        <f>SUM(E52, -E55)</f>
        <v>3.8199999999999998E-2</v>
      </c>
      <c r="F86" s="152">
        <f>SUM(F53, -F58)</f>
        <v>9.1899999999999996E-2</v>
      </c>
      <c r="G86" s="147">
        <f>SUM(G52, -G56)</f>
        <v>0.10350000000000001</v>
      </c>
      <c r="H86" s="121">
        <f>SUM(H51, -H52)</f>
        <v>0.1086</v>
      </c>
      <c r="I86" s="177">
        <f>SUM(I52, -I54)</f>
        <v>0.1183</v>
      </c>
      <c r="J86" s="145">
        <f>SUM(J51, -J53)</f>
        <v>0.1168</v>
      </c>
      <c r="K86" s="117">
        <f>SUM(K52, -K54)</f>
        <v>0.105</v>
      </c>
      <c r="L86" s="180">
        <f>SUM(L52, -L55)</f>
        <v>8.9499999999999996E-2</v>
      </c>
      <c r="M86" s="154">
        <f>SUM(M53, -M57)</f>
        <v>9.5399999999999999E-2</v>
      </c>
      <c r="N86" s="121">
        <f>SUM(N51, -N53)</f>
        <v>8.5300000000000001E-2</v>
      </c>
      <c r="O86" s="177">
        <f>SUM(O52, -O54)</f>
        <v>8.1000000000000003E-2</v>
      </c>
      <c r="P86" s="145">
        <f>SUM(P52, -P55)</f>
        <v>7.2700000000000001E-2</v>
      </c>
      <c r="Q86" s="121">
        <f>SUM(Q51, -Q52)</f>
        <v>8.9700000000000016E-2</v>
      </c>
      <c r="R86" s="180">
        <f>SUM(R52, -R54)</f>
        <v>0.10619999999999999</v>
      </c>
      <c r="S86" s="227">
        <f>SUM(S52, -S54)</f>
        <v>0.11219999999999999</v>
      </c>
      <c r="T86" s="94">
        <f>SUM(T52, -T54)</f>
        <v>0.1242</v>
      </c>
      <c r="U86" s="152">
        <f>SUM(U53, -U58)</f>
        <v>9.1299999999999992E-2</v>
      </c>
      <c r="V86" s="225">
        <f>SUM(V52, -V55)</f>
        <v>8.7400000000000005E-2</v>
      </c>
      <c r="W86" s="15">
        <f>SUM(W53, -W58)</f>
        <v>9.0999999999999998E-2</v>
      </c>
      <c r="X86" s="151">
        <f>SUM(X52, -X54)</f>
        <v>0.1132</v>
      </c>
      <c r="Y86" s="145">
        <f>SUM(Y52, -Y54)</f>
        <v>0.1391</v>
      </c>
      <c r="Z86" s="117">
        <f>SUM(Z52, -Z55)</f>
        <v>0.15459999999999999</v>
      </c>
      <c r="AA86" s="179">
        <f>SUM(AA51, -AA54)</f>
        <v>0.1416</v>
      </c>
      <c r="AB86" s="147">
        <f>SUM(AB53, -AB57)</f>
        <v>0.1053</v>
      </c>
      <c r="AC86" s="121">
        <f>SUM(AC53, -AC56)</f>
        <v>0.11449999999999999</v>
      </c>
      <c r="AD86" s="177">
        <f>SUM(AD52, -AD55)</f>
        <v>0.1142</v>
      </c>
      <c r="AE86" s="225">
        <f>SUM(AE53, -AE56)</f>
        <v>0.1391</v>
      </c>
      <c r="AF86" s="94">
        <f>SUM(AF52, -AF55)</f>
        <v>0.12469999999999999</v>
      </c>
      <c r="AG86" s="152">
        <f>SUM(AG53, -AG57)</f>
        <v>0.1419</v>
      </c>
      <c r="AH86" s="147">
        <f>SUM(AH53, -AH57)</f>
        <v>0.1583</v>
      </c>
      <c r="AI86" s="117">
        <f>SUM(AI51, -AI54)</f>
        <v>0.1371</v>
      </c>
      <c r="AJ86" s="177">
        <f>SUM(AJ51, -AJ54)</f>
        <v>0.13830000000000001</v>
      </c>
      <c r="AK86" s="227">
        <f>SUM(AK52, -AK55)</f>
        <v>0.12040000000000001</v>
      </c>
      <c r="AL86" s="95">
        <f>SUM(AL54, -AL58)</f>
        <v>0.13569999999999999</v>
      </c>
      <c r="AM86" s="152">
        <f>SUM(AM52, -AM55)</f>
        <v>0.17749999999999999</v>
      </c>
      <c r="AN86" s="154">
        <f>SUM(AN53, -AN57)</f>
        <v>0.1784</v>
      </c>
      <c r="AO86" s="116">
        <f>SUM(AO53, -AO57)</f>
        <v>0.16720000000000002</v>
      </c>
      <c r="AP86" s="176">
        <f>SUM(AP53, -AP57)</f>
        <v>0.14839999999999998</v>
      </c>
      <c r="AQ86" s="154">
        <f>SUM(AQ54, -AQ58)</f>
        <v>0.15309999999999999</v>
      </c>
      <c r="AR86" s="116">
        <f>SUM(AR54, -AR58)</f>
        <v>0.16</v>
      </c>
      <c r="AS86" s="176">
        <f>SUM(AS53, -AS57)</f>
        <v>0.15510000000000002</v>
      </c>
      <c r="AT86" s="227">
        <f>SUM(AT52, -AT56)</f>
        <v>0.1467</v>
      </c>
      <c r="AU86" s="95">
        <f>SUM(AU54, -AU58)</f>
        <v>0.14990000000000001</v>
      </c>
      <c r="AV86" s="150">
        <f>SUM(AV55, -AV58)</f>
        <v>0.14679999999999999</v>
      </c>
      <c r="AW86" s="147">
        <f>SUM(AW53, -AW56)</f>
        <v>0.16059999999999999</v>
      </c>
      <c r="AX86" s="121">
        <f>SUM(AX52, -AX55)</f>
        <v>0.17030000000000001</v>
      </c>
      <c r="AY86" s="180">
        <f>SUM(AY53, -AY56)</f>
        <v>0.15629999999999999</v>
      </c>
      <c r="AZ86" s="147">
        <f>SUM(AZ52, -AZ55)</f>
        <v>0.14319999999999999</v>
      </c>
      <c r="BA86" s="117">
        <f>SUM(BA53, -BA57)</f>
        <v>0.14000000000000001</v>
      </c>
      <c r="BB86" s="180">
        <f>SUM(BB53, -BB57)</f>
        <v>0.1532</v>
      </c>
      <c r="BC86" s="147">
        <f>SUM(BC52, -BC55)</f>
        <v>0.16789999999999999</v>
      </c>
      <c r="BD86" s="117">
        <f t="shared" ref="BD86:BK86" si="233">SUM(BD53, -BD57)</f>
        <v>0.15740000000000001</v>
      </c>
      <c r="BE86" s="177">
        <f t="shared" si="233"/>
        <v>0.2077</v>
      </c>
      <c r="BF86" s="145">
        <f t="shared" si="233"/>
        <v>0.20429999999999998</v>
      </c>
      <c r="BG86" s="117">
        <f t="shared" si="233"/>
        <v>0.19500000000000001</v>
      </c>
      <c r="BH86" s="177">
        <f t="shared" si="233"/>
        <v>0.17849999999999999</v>
      </c>
      <c r="BI86" s="167">
        <f t="shared" si="233"/>
        <v>0.16689999999999999</v>
      </c>
      <c r="BJ86" s="117">
        <f t="shared" si="233"/>
        <v>0.18679999999999999</v>
      </c>
      <c r="BK86" s="177">
        <f t="shared" si="233"/>
        <v>0.16539999999999999</v>
      </c>
      <c r="BL86" s="147">
        <f>SUM(BL52, -BL55)</f>
        <v>0.18720000000000001</v>
      </c>
      <c r="BM86" s="121">
        <f>SUM(BM52, -BM55)</f>
        <v>0.20290000000000002</v>
      </c>
      <c r="BN86" s="180">
        <f>SUM(BN51, -BN55)</f>
        <v>0.21590000000000001</v>
      </c>
      <c r="BO86" s="121">
        <f>SUM(BO54, -BO57)</f>
        <v>0.2205</v>
      </c>
      <c r="BP86" s="121">
        <f>SUM(BP54, -BP57)</f>
        <v>0.22239999999999999</v>
      </c>
      <c r="BQ86" s="121">
        <f>SUM(BQ52, -BQ55)</f>
        <v>0.24660000000000001</v>
      </c>
      <c r="BS86" s="147">
        <f>SUM(BS51, -BS55)</f>
        <v>0.2359</v>
      </c>
      <c r="BT86" s="209">
        <f>SUM(BT53, -BT56)</f>
        <v>0.22289999999999999</v>
      </c>
      <c r="BU86" s="188">
        <f>SUM(BU54, -BU57)</f>
        <v>0.23749999999999999</v>
      </c>
      <c r="BV86" s="147">
        <f t="shared" ref="BV86:CA86" si="234">SUM(BV52, -BV56)</f>
        <v>0.2329</v>
      </c>
      <c r="BW86" s="121">
        <f t="shared" si="234"/>
        <v>0.22009999999999999</v>
      </c>
      <c r="BX86" s="180">
        <f t="shared" si="234"/>
        <v>0.21760000000000002</v>
      </c>
      <c r="BY86" s="225">
        <f t="shared" si="234"/>
        <v>0.25340000000000001</v>
      </c>
      <c r="BZ86" s="15">
        <f t="shared" si="234"/>
        <v>0.24309999999999998</v>
      </c>
      <c r="CA86" s="152">
        <f t="shared" si="234"/>
        <v>0.22889999999999999</v>
      </c>
      <c r="CB86" s="149">
        <f>SUM(CB55, -CB58)</f>
        <v>0.18129999999999999</v>
      </c>
      <c r="CC86" s="119">
        <f>SUM(CC55, -CC58)</f>
        <v>0.1779</v>
      </c>
      <c r="CD86" s="177">
        <f>SUM(CD53, -CD57)</f>
        <v>0.17330000000000001</v>
      </c>
      <c r="CE86" s="145">
        <f>SUM(CE51, -CE54)</f>
        <v>0.1754</v>
      </c>
      <c r="CF86" s="117">
        <f>SUM(CF53, -CF57)</f>
        <v>0.1618</v>
      </c>
      <c r="CG86" s="180">
        <f>SUM(CG52, -CG55)</f>
        <v>0.16250000000000001</v>
      </c>
      <c r="CH86" s="147">
        <f>SUM(CH52, -CH55)</f>
        <v>0.1565</v>
      </c>
      <c r="CI86" s="121">
        <f>SUM(CI51, -CI54)</f>
        <v>0.16200000000000001</v>
      </c>
      <c r="CJ86" s="177">
        <f>SUM(CJ51, -CJ54)</f>
        <v>0.1641</v>
      </c>
      <c r="CK86" s="145">
        <f>SUM(CK53, -CK57)</f>
        <v>0.17180000000000001</v>
      </c>
      <c r="CL86" s="117">
        <f>SUM(CL51, -CL54)</f>
        <v>0.16739999999999999</v>
      </c>
      <c r="CM86" s="177">
        <f>SUM(CM53, -CM57)</f>
        <v>0.16289999999999999</v>
      </c>
      <c r="CN86" s="147">
        <f>SUM(CN51, -CN55)</f>
        <v>0.18050000000000002</v>
      </c>
      <c r="CO86" s="121">
        <f>SUM(CO52, -CO56)</f>
        <v>0.18640000000000001</v>
      </c>
      <c r="CP86" s="177">
        <f>SUM(CP51, -CP54)</f>
        <v>0.1948</v>
      </c>
      <c r="CQ86" s="147">
        <f>SUM(CQ51, -CQ55)</f>
        <v>0.22190000000000001</v>
      </c>
      <c r="CR86" s="121">
        <f t="shared" ref="CR86:CW86" si="235">SUM(CR52, -CR56)</f>
        <v>0.20519999999999999</v>
      </c>
      <c r="CS86" s="180">
        <f t="shared" si="235"/>
        <v>0.19850000000000001</v>
      </c>
      <c r="CT86" s="147">
        <f t="shared" si="235"/>
        <v>0.20760000000000001</v>
      </c>
      <c r="CU86" s="121">
        <f t="shared" si="235"/>
        <v>0.2117</v>
      </c>
      <c r="CV86" s="180">
        <f t="shared" si="235"/>
        <v>0.1971</v>
      </c>
      <c r="CW86" s="147">
        <f t="shared" si="235"/>
        <v>0.1923</v>
      </c>
      <c r="CX86" s="116">
        <f>SUM(CX54, -CX57)</f>
        <v>0.22939999999999999</v>
      </c>
      <c r="CY86" s="176">
        <f>SUM(CY54, -CY57)</f>
        <v>0.2651</v>
      </c>
      <c r="CZ86" s="119">
        <f>SUM(CZ55, -CZ58)</f>
        <v>0.21230000000000002</v>
      </c>
      <c r="DA86" s="6">
        <f>SUM(DA74, -DA80)</f>
        <v>0</v>
      </c>
      <c r="DB86" s="6">
        <f>SUM(DB73, -DB79)</f>
        <v>0</v>
      </c>
      <c r="DC86" s="6">
        <f>SUM(DC73, -DC79)</f>
        <v>0</v>
      </c>
      <c r="DD86" s="6">
        <f>SUM(DD73, -DD79)</f>
        <v>0</v>
      </c>
      <c r="DE86" s="6">
        <f>SUM(DE73, -DE79)</f>
        <v>0</v>
      </c>
      <c r="DF86" s="6">
        <f>SUM(DF73, -DF79,)</f>
        <v>0</v>
      </c>
      <c r="DG86" s="6">
        <f>SUM(DG74, -DG80)</f>
        <v>0</v>
      </c>
      <c r="DH86" s="6">
        <f>SUM(DH73, -DH79)</f>
        <v>0</v>
      </c>
      <c r="DI86" s="6">
        <f>SUM(DI73, -DI79)</f>
        <v>0</v>
      </c>
      <c r="DJ86" s="6">
        <f>SUM(DJ73, -DJ79)</f>
        <v>0</v>
      </c>
      <c r="DK86" s="6">
        <f>SUM(DK73, -DK79)</f>
        <v>0</v>
      </c>
      <c r="DL86" s="6">
        <f>SUM(DL73, -DL79,)</f>
        <v>0</v>
      </c>
      <c r="DM86" s="6">
        <f>SUM(DM74, -DM80)</f>
        <v>0</v>
      </c>
      <c r="DN86" s="6">
        <f>SUM(DN73, -DN79)</f>
        <v>0</v>
      </c>
      <c r="DO86" s="6">
        <f>SUM(DO73, -DO79)</f>
        <v>0</v>
      </c>
      <c r="DP86" s="6">
        <f>SUM(DP73, -DP79)</f>
        <v>0</v>
      </c>
      <c r="DQ86" s="6">
        <f>SUM(DQ73, -DQ79)</f>
        <v>0</v>
      </c>
      <c r="DR86" s="6">
        <f>SUM(DR73, -DR79,)</f>
        <v>0</v>
      </c>
      <c r="DS86" s="6">
        <f>SUM(DS74, -DS80)</f>
        <v>0</v>
      </c>
      <c r="DT86" s="6">
        <f>SUM(DT73, -DT79)</f>
        <v>0</v>
      </c>
      <c r="DU86" s="6">
        <f>SUM(DU73, -DU79)</f>
        <v>0</v>
      </c>
      <c r="DV86" s="6">
        <f>SUM(DV73, -DV79)</f>
        <v>0</v>
      </c>
      <c r="DW86" s="6">
        <f>SUM(DW73, -DW79)</f>
        <v>0</v>
      </c>
      <c r="DX86" s="6">
        <f>SUM(DX73, -DX79,)</f>
        <v>0</v>
      </c>
      <c r="DY86" s="6">
        <f>SUM(DY74, -DY80)</f>
        <v>0</v>
      </c>
      <c r="DZ86" s="6">
        <f>SUM(DZ73, -DZ79)</f>
        <v>0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6">
        <f>SUM(EK73, -EK79)</f>
        <v>0</v>
      </c>
      <c r="EL86" s="6">
        <f>SUM(EL73, -EL79)</f>
        <v>0</v>
      </c>
      <c r="EM86" s="6">
        <f>SUM(EM73, -EM79)</f>
        <v>0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3"/>
      <c r="D87" s="155" t="s">
        <v>47</v>
      </c>
      <c r="E87" s="11" t="s">
        <v>36</v>
      </c>
      <c r="F87" s="156" t="s">
        <v>36</v>
      </c>
      <c r="G87" s="159" t="s">
        <v>41</v>
      </c>
      <c r="H87" s="118" t="s">
        <v>49</v>
      </c>
      <c r="I87" s="178" t="s">
        <v>42</v>
      </c>
      <c r="J87" s="143" t="s">
        <v>42</v>
      </c>
      <c r="K87" s="115" t="s">
        <v>63</v>
      </c>
      <c r="L87" s="178" t="s">
        <v>70</v>
      </c>
      <c r="M87" s="143" t="s">
        <v>70</v>
      </c>
      <c r="N87" s="115" t="s">
        <v>46</v>
      </c>
      <c r="O87" s="183" t="s">
        <v>64</v>
      </c>
      <c r="P87" s="164" t="s">
        <v>63</v>
      </c>
      <c r="Q87" s="124" t="s">
        <v>64</v>
      </c>
      <c r="R87" s="178" t="s">
        <v>65</v>
      </c>
      <c r="S87" s="224" t="s">
        <v>65</v>
      </c>
      <c r="T87" s="42" t="s">
        <v>65</v>
      </c>
      <c r="U87" s="158" t="s">
        <v>47</v>
      </c>
      <c r="V87" s="232" t="s">
        <v>52</v>
      </c>
      <c r="W87" s="96" t="s">
        <v>54</v>
      </c>
      <c r="X87" s="166" t="s">
        <v>59</v>
      </c>
      <c r="Y87" s="201" t="s">
        <v>41</v>
      </c>
      <c r="Z87" s="124" t="s">
        <v>47</v>
      </c>
      <c r="AA87" s="183" t="s">
        <v>53</v>
      </c>
      <c r="AB87" s="153" t="s">
        <v>57</v>
      </c>
      <c r="AC87" s="124" t="s">
        <v>63</v>
      </c>
      <c r="AD87" s="187" t="s">
        <v>48</v>
      </c>
      <c r="AE87" s="229" t="s">
        <v>67</v>
      </c>
      <c r="AF87" s="23" t="s">
        <v>51</v>
      </c>
      <c r="AG87" s="148" t="s">
        <v>55</v>
      </c>
      <c r="AH87" s="143" t="s">
        <v>55</v>
      </c>
      <c r="AI87" s="189" t="s">
        <v>44</v>
      </c>
      <c r="AJ87" s="200" t="s">
        <v>44</v>
      </c>
      <c r="AK87" s="238" t="s">
        <v>44</v>
      </c>
      <c r="AL87" s="23" t="s">
        <v>44</v>
      </c>
      <c r="AM87" s="166" t="s">
        <v>59</v>
      </c>
      <c r="AN87" s="165" t="s">
        <v>44</v>
      </c>
      <c r="AO87" s="189" t="s">
        <v>44</v>
      </c>
      <c r="AP87" s="183" t="s">
        <v>40</v>
      </c>
      <c r="AQ87" s="164" t="s">
        <v>64</v>
      </c>
      <c r="AR87" s="124" t="s">
        <v>64</v>
      </c>
      <c r="AS87" s="200" t="s">
        <v>44</v>
      </c>
      <c r="AT87" s="238" t="s">
        <v>44</v>
      </c>
      <c r="AU87" s="23" t="s">
        <v>52</v>
      </c>
      <c r="AV87" s="234" t="s">
        <v>37</v>
      </c>
      <c r="AW87" s="165" t="s">
        <v>37</v>
      </c>
      <c r="AX87" s="124" t="s">
        <v>47</v>
      </c>
      <c r="AY87" s="178" t="s">
        <v>42</v>
      </c>
      <c r="AZ87" s="164" t="s">
        <v>63</v>
      </c>
      <c r="BA87" s="261" t="s">
        <v>54</v>
      </c>
      <c r="BB87" s="178" t="s">
        <v>42</v>
      </c>
      <c r="BC87" s="165" t="s">
        <v>53</v>
      </c>
      <c r="BD87" s="118" t="s">
        <v>42</v>
      </c>
      <c r="BE87" s="183" t="s">
        <v>47</v>
      </c>
      <c r="BF87" s="164" t="s">
        <v>47</v>
      </c>
      <c r="BG87" s="169" t="s">
        <v>67</v>
      </c>
      <c r="BH87" s="264" t="s">
        <v>54</v>
      </c>
      <c r="BI87" s="164" t="s">
        <v>63</v>
      </c>
      <c r="BJ87" s="169" t="s">
        <v>67</v>
      </c>
      <c r="BK87" s="187" t="s">
        <v>67</v>
      </c>
      <c r="BL87" s="164" t="s">
        <v>40</v>
      </c>
      <c r="BM87" s="124" t="s">
        <v>40</v>
      </c>
      <c r="BN87" s="200" t="s">
        <v>44</v>
      </c>
      <c r="BO87" s="118" t="s">
        <v>49</v>
      </c>
      <c r="BP87" s="124" t="s">
        <v>47</v>
      </c>
      <c r="BQ87" s="189" t="s">
        <v>52</v>
      </c>
      <c r="BS87" s="165" t="s">
        <v>44</v>
      </c>
      <c r="BT87" s="189" t="s">
        <v>37</v>
      </c>
      <c r="BU87" s="200" t="s">
        <v>37</v>
      </c>
      <c r="BV87" s="164" t="s">
        <v>40</v>
      </c>
      <c r="BW87" s="124" t="s">
        <v>40</v>
      </c>
      <c r="BX87" s="200" t="s">
        <v>37</v>
      </c>
      <c r="BY87" s="228" t="s">
        <v>47</v>
      </c>
      <c r="BZ87" s="32" t="s">
        <v>47</v>
      </c>
      <c r="CA87" s="158" t="s">
        <v>40</v>
      </c>
      <c r="CB87" s="155" t="s">
        <v>45</v>
      </c>
      <c r="CC87" s="189" t="s">
        <v>44</v>
      </c>
      <c r="CD87" s="178" t="s">
        <v>68</v>
      </c>
      <c r="CE87" s="164" t="s">
        <v>63</v>
      </c>
      <c r="CF87" s="118" t="s">
        <v>68</v>
      </c>
      <c r="CG87" s="183" t="s">
        <v>63</v>
      </c>
      <c r="CH87" s="155" t="s">
        <v>45</v>
      </c>
      <c r="CI87" s="118" t="s">
        <v>42</v>
      </c>
      <c r="CJ87" s="200" t="s">
        <v>37</v>
      </c>
      <c r="CK87" s="165" t="s">
        <v>37</v>
      </c>
      <c r="CL87" s="124" t="s">
        <v>63</v>
      </c>
      <c r="CM87" s="178" t="s">
        <v>68</v>
      </c>
      <c r="CN87" s="143" t="s">
        <v>68</v>
      </c>
      <c r="CO87" s="118" t="s">
        <v>68</v>
      </c>
      <c r="CP87" s="184" t="s">
        <v>45</v>
      </c>
      <c r="CQ87" s="165" t="s">
        <v>44</v>
      </c>
      <c r="CR87" s="120" t="s">
        <v>38</v>
      </c>
      <c r="CS87" s="178" t="s">
        <v>42</v>
      </c>
      <c r="CT87" s="143" t="s">
        <v>42</v>
      </c>
      <c r="CU87" s="118" t="s">
        <v>42</v>
      </c>
      <c r="CV87" s="178" t="s">
        <v>42</v>
      </c>
      <c r="CW87" s="143" t="s">
        <v>42</v>
      </c>
      <c r="CX87" s="124" t="s">
        <v>47</v>
      </c>
      <c r="CY87" s="183" t="s">
        <v>47</v>
      </c>
      <c r="CZ87" s="118" t="s">
        <v>42</v>
      </c>
      <c r="DA87" s="60"/>
      <c r="DB87" s="60"/>
      <c r="DC87" s="60"/>
      <c r="DD87" s="60"/>
      <c r="DE87" s="60"/>
      <c r="DF87" s="60"/>
      <c r="DG87" s="60"/>
      <c r="DH87" s="60"/>
      <c r="DI87" s="60"/>
      <c r="DJ87" s="60"/>
      <c r="DK87" s="60"/>
      <c r="DL87" s="60"/>
      <c r="DM87" s="60"/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4">
        <f>SUM(C74, -C80)</f>
        <v>0</v>
      </c>
      <c r="D88" s="147">
        <f>SUM(D53, -D57)</f>
        <v>1.5699999999999999E-2</v>
      </c>
      <c r="E88" s="94">
        <f>SUM(E53, -E56)</f>
        <v>3.7900000000000003E-2</v>
      </c>
      <c r="F88" s="151">
        <f>SUM(F53, -F57)</f>
        <v>8.1100000000000005E-2</v>
      </c>
      <c r="G88" s="147">
        <f>SUM(G53, -G57)</f>
        <v>9.459999999999999E-2</v>
      </c>
      <c r="H88" s="121">
        <f>SUM(H52, -H55)</f>
        <v>0.10050000000000001</v>
      </c>
      <c r="I88" s="180">
        <f>SUM(I52, -I53)</f>
        <v>8.7900000000000006E-2</v>
      </c>
      <c r="J88" s="147">
        <f>SUM(J52, -J53)</f>
        <v>0.1066</v>
      </c>
      <c r="K88" s="117">
        <f>SUM(K52, -K53)</f>
        <v>0.10050000000000001</v>
      </c>
      <c r="L88" s="180">
        <f>SUM(L51, -L53)</f>
        <v>8.4699999999999998E-2</v>
      </c>
      <c r="M88" s="147">
        <f>SUM(M51, -M53)</f>
        <v>8.3199999999999996E-2</v>
      </c>
      <c r="N88" s="116">
        <f>SUM(N53, -N57)</f>
        <v>8.1199999999999994E-2</v>
      </c>
      <c r="O88" s="180">
        <f>SUM(O52, -O53)</f>
        <v>7.8899999999999998E-2</v>
      </c>
      <c r="P88" s="145">
        <f>SUM(P52, -P54)</f>
        <v>7.0900000000000005E-2</v>
      </c>
      <c r="Q88" s="121">
        <f>SUM(Q52, -Q54)</f>
        <v>8.9499999999999996E-2</v>
      </c>
      <c r="R88" s="180">
        <f>SUM(R51, -R52)</f>
        <v>9.2600000000000016E-2</v>
      </c>
      <c r="S88" s="225">
        <f>SUM(S51, -S52)</f>
        <v>0.10180000000000002</v>
      </c>
      <c r="T88" s="15">
        <f>SUM(T51, -T52)</f>
        <v>8.4400000000000017E-2</v>
      </c>
      <c r="U88" s="152">
        <f>SUM(U52, -U55)</f>
        <v>8.3199999999999996E-2</v>
      </c>
      <c r="V88" s="231">
        <f>SUM(V53, -V57)</f>
        <v>8.4099999999999994E-2</v>
      </c>
      <c r="W88" s="15">
        <f>SUM(W53, -W57)</f>
        <v>9.01E-2</v>
      </c>
      <c r="X88" s="146">
        <f>SUM(X53, -X58)</f>
        <v>0.1119</v>
      </c>
      <c r="Y88" s="147">
        <f>SUM(Y53, -Y57)</f>
        <v>0.13469999999999999</v>
      </c>
      <c r="Z88" s="121">
        <f>SUM(Z52, -Z54)</f>
        <v>0.15339999999999998</v>
      </c>
      <c r="AA88" s="177">
        <f>SUM(AA52, -AA54)</f>
        <v>0.13569999999999999</v>
      </c>
      <c r="AB88" s="145">
        <f>SUM(AB54, -AB58)</f>
        <v>9.9500000000000005E-2</v>
      </c>
      <c r="AC88" s="117">
        <f>SUM(AC52, -AC55)</f>
        <v>0.10930000000000001</v>
      </c>
      <c r="AD88" s="180">
        <f>SUM(AD53, -AD56)</f>
        <v>0.1137</v>
      </c>
      <c r="AE88" s="235">
        <f>SUM(AE53, -AE55)</f>
        <v>0.12990000000000002</v>
      </c>
      <c r="AF88" s="15">
        <f>SUM(AF54, -AF58)</f>
        <v>0.11979999999999999</v>
      </c>
      <c r="AG88" s="150">
        <f>SUM(AG51, -AG54)</f>
        <v>0.12520000000000001</v>
      </c>
      <c r="AH88" s="149">
        <f>SUM(AH51, -AH54)</f>
        <v>0.12670000000000001</v>
      </c>
      <c r="AI88" s="121">
        <f>SUM(AI53, -AI57)</f>
        <v>0.1234</v>
      </c>
      <c r="AJ88" s="180">
        <f>SUM(AJ53, -AJ57)</f>
        <v>0.12890000000000001</v>
      </c>
      <c r="AK88" s="225">
        <f>SUM(AK53, -AK57)</f>
        <v>0.1191</v>
      </c>
      <c r="AL88" s="15">
        <f>SUM(AL53, -AL57)</f>
        <v>0.13289999999999999</v>
      </c>
      <c r="AM88" s="146">
        <f>SUM(AM54, -AM58)</f>
        <v>0.1731</v>
      </c>
      <c r="AN88" s="147">
        <f>SUM(AN53, -AN56)</f>
        <v>0.17720000000000002</v>
      </c>
      <c r="AO88" s="121">
        <f>SUM(AO53, -AO56)</f>
        <v>0.156</v>
      </c>
      <c r="AP88" s="180">
        <f>SUM(AP52, -AP55)</f>
        <v>0.14779999999999999</v>
      </c>
      <c r="AQ88" s="147">
        <f>SUM(AQ52, -AQ54)</f>
        <v>0.13350000000000001</v>
      </c>
      <c r="AR88" s="121">
        <f>SUM(AR52, -AR54)</f>
        <v>0.12659999999999999</v>
      </c>
      <c r="AS88" s="180">
        <f>SUM(AS53, -AS56)</f>
        <v>0.1517</v>
      </c>
      <c r="AT88" s="225">
        <f>SUM(AT53, -AT57)</f>
        <v>0.14369999999999999</v>
      </c>
      <c r="AU88" s="95">
        <f>SUM(AU53, -AU56)</f>
        <v>0.14829999999999999</v>
      </c>
      <c r="AV88" s="152">
        <f>SUM(AV52, -AV55)</f>
        <v>0.1459</v>
      </c>
      <c r="AW88" s="147">
        <f>SUM(AW52, -AW55)</f>
        <v>0.15129999999999999</v>
      </c>
      <c r="AX88" s="121">
        <f>SUM(AX53, -AX56)</f>
        <v>0.15920000000000001</v>
      </c>
      <c r="AY88" s="180">
        <f>SUM(AY52, -AY55)</f>
        <v>0.15329999999999999</v>
      </c>
      <c r="AZ88" s="145">
        <f>SUM(AZ53, -AZ57)</f>
        <v>0.1353</v>
      </c>
      <c r="BA88" s="121">
        <f>SUM(BA51, -BA54)</f>
        <v>0.1361</v>
      </c>
      <c r="BB88" s="180">
        <f>SUM(BB52, -BB55)</f>
        <v>0.14630000000000001</v>
      </c>
      <c r="BC88" s="145">
        <f>SUM(BC51, -BC53)</f>
        <v>0.1656</v>
      </c>
      <c r="BD88" s="121">
        <f>SUM(BD52, -BD55)</f>
        <v>0.157</v>
      </c>
      <c r="BE88" s="180">
        <f>SUM(BE53, -BE56)</f>
        <v>0.17699999999999999</v>
      </c>
      <c r="BF88" s="147">
        <f>SUM(BF53, -BF56)</f>
        <v>0.17930000000000001</v>
      </c>
      <c r="BG88" s="209">
        <f>SUM(BG54, -BG57)</f>
        <v>0.16789999999999999</v>
      </c>
      <c r="BH88" s="180">
        <f>SUM(BH51, -BH54)</f>
        <v>0.153</v>
      </c>
      <c r="BI88" s="145">
        <f>SUM(BI54, -BI57)</f>
        <v>0.16639999999999999</v>
      </c>
      <c r="BJ88" s="209">
        <f>SUM(BJ54, -BJ57)</f>
        <v>0.17780000000000001</v>
      </c>
      <c r="BK88" s="188">
        <f>SUM(BK54, -BK57)</f>
        <v>0.15060000000000001</v>
      </c>
      <c r="BL88" s="147">
        <f>SUM(BL53, -BL56)</f>
        <v>0.17980000000000002</v>
      </c>
      <c r="BM88" s="121">
        <f>SUM(BM53, -BM56)</f>
        <v>0.17930000000000001</v>
      </c>
      <c r="BN88" s="180">
        <f>SUM(BN52, -BN55)</f>
        <v>0.20219999999999999</v>
      </c>
      <c r="BO88" s="121">
        <f>SUM(BO51, -BO55)</f>
        <v>0.20960000000000001</v>
      </c>
      <c r="BP88" s="121">
        <f>SUM(BP51, -BP55)</f>
        <v>0.215</v>
      </c>
      <c r="BQ88" s="116">
        <f>SUM(BQ53, -BQ56)</f>
        <v>0.24180000000000001</v>
      </c>
      <c r="BS88" s="147">
        <f>SUM(BS52, -BS55)</f>
        <v>0.2233</v>
      </c>
      <c r="BT88" s="121">
        <f>SUM(BT54, -BT57)</f>
        <v>0.2152</v>
      </c>
      <c r="BU88" s="180">
        <f>SUM(BU53, -BU56)</f>
        <v>0.23219999999999999</v>
      </c>
      <c r="BV88" s="147">
        <f>SUM(BV53, -BV56)</f>
        <v>0.22890000000000002</v>
      </c>
      <c r="BW88" s="121">
        <f>SUM(BW53, -BW56)</f>
        <v>0.21110000000000001</v>
      </c>
      <c r="BX88" s="180">
        <f>SUM(BX53, -BX56)</f>
        <v>0.2084</v>
      </c>
      <c r="BY88" s="225">
        <f>SUM(BY52, -BY55)</f>
        <v>0.24120000000000003</v>
      </c>
      <c r="BZ88" s="15">
        <f>SUM(BZ52, -BZ55)</f>
        <v>0.23139999999999999</v>
      </c>
      <c r="CA88" s="152">
        <f>SUM(CA52, -CA55)</f>
        <v>0.22600000000000001</v>
      </c>
      <c r="CB88" s="167">
        <f>SUM(CB56, -CB58)</f>
        <v>0.16919999999999999</v>
      </c>
      <c r="CC88" s="121">
        <f>SUM(CC52, -CC56)</f>
        <v>0.1736</v>
      </c>
      <c r="CD88" s="177">
        <f>SUM(CD51, -CD54)</f>
        <v>0.1651</v>
      </c>
      <c r="CE88" s="145">
        <f>SUM(CE53, -CE57)</f>
        <v>0.16350000000000001</v>
      </c>
      <c r="CF88" s="117">
        <f>SUM(CF51, -CF54)</f>
        <v>0.158</v>
      </c>
      <c r="CG88" s="177">
        <f>SUM(CG53, -CG57)</f>
        <v>0.15970000000000001</v>
      </c>
      <c r="CH88" s="167">
        <f>SUM(CH56, -CH58)</f>
        <v>0.14710000000000001</v>
      </c>
      <c r="CI88" s="121">
        <f>SUM(CI52, -CI55)</f>
        <v>0.16010000000000002</v>
      </c>
      <c r="CJ88" s="180">
        <f>SUM(CJ52, -CJ55)</f>
        <v>0.1593</v>
      </c>
      <c r="CK88" s="147">
        <f>SUM(CK52, -CK55)</f>
        <v>0.1467</v>
      </c>
      <c r="CL88" s="117">
        <f>SUM(CL53, -CL57)</f>
        <v>0.16259999999999999</v>
      </c>
      <c r="CM88" s="177">
        <f>SUM(CM51, -CM54)</f>
        <v>0.161</v>
      </c>
      <c r="CN88" s="145">
        <f>SUM(CN51, -CN54)</f>
        <v>0.17270000000000002</v>
      </c>
      <c r="CO88" s="117">
        <f>SUM(CO51, -CO54)</f>
        <v>0.184</v>
      </c>
      <c r="CP88" s="188">
        <f>SUM(CP56, -CP58)</f>
        <v>0.18340000000000001</v>
      </c>
      <c r="CQ88" s="147">
        <f>SUM(CQ52, -CQ56)</f>
        <v>0.19750000000000001</v>
      </c>
      <c r="CR88" s="119">
        <f>SUM(CR55, -CR58)</f>
        <v>0.20200000000000001</v>
      </c>
      <c r="CS88" s="180">
        <f>SUM(CS51, -CS55)</f>
        <v>0.19639999999999999</v>
      </c>
      <c r="CT88" s="147">
        <f>SUM(CT51, -CT55)</f>
        <v>0.20680000000000001</v>
      </c>
      <c r="CU88" s="121">
        <f>SUM(CU51, -CU55)</f>
        <v>0.18779999999999999</v>
      </c>
      <c r="CV88" s="180">
        <f>SUM(CV51, -CV55)</f>
        <v>0.17129999999999998</v>
      </c>
      <c r="CW88" s="147">
        <f>SUM(CW51, -CW55)</f>
        <v>0.16149999999999998</v>
      </c>
      <c r="CX88" s="121">
        <f>SUM(CX53, -CX56)</f>
        <v>0.1855</v>
      </c>
      <c r="CY88" s="180">
        <f>SUM(CY53, -CY56)</f>
        <v>0.20050000000000001</v>
      </c>
      <c r="CZ88" s="121">
        <f>SUM(CZ51, -CZ55)</f>
        <v>0.20599999999999999</v>
      </c>
      <c r="DA88" s="6">
        <f>SUM(DA73, -DA79)</f>
        <v>0</v>
      </c>
      <c r="DB88" s="6">
        <f>SUM(DB74, -DB80)</f>
        <v>0</v>
      </c>
      <c r="DC88" s="6">
        <f>SUM(DC73, -DC78)</f>
        <v>0</v>
      </c>
      <c r="DD88" s="6">
        <f>SUM(DD74, -DD80)</f>
        <v>0</v>
      </c>
      <c r="DE88" s="6">
        <f>SUM(DE74, -DE80)</f>
        <v>0</v>
      </c>
      <c r="DF88" s="6">
        <f>SUM(DF74, -DF80)</f>
        <v>0</v>
      </c>
      <c r="DG88" s="6">
        <f>SUM(DG73, -DG79)</f>
        <v>0</v>
      </c>
      <c r="DH88" s="6">
        <f>SUM(DH74, -DH80)</f>
        <v>0</v>
      </c>
      <c r="DI88" s="6">
        <f>SUM(DI73, -DI78)</f>
        <v>0</v>
      </c>
      <c r="DJ88" s="6">
        <f>SUM(DJ74, -DJ80)</f>
        <v>0</v>
      </c>
      <c r="DK88" s="6">
        <f>SUM(DK74, -DK80)</f>
        <v>0</v>
      </c>
      <c r="DL88" s="6">
        <f>SUM(DL74, -DL80)</f>
        <v>0</v>
      </c>
      <c r="DM88" s="6">
        <f>SUM(DM73, -DM79)</f>
        <v>0</v>
      </c>
      <c r="DN88" s="6">
        <f>SUM(DN74, -DN80)</f>
        <v>0</v>
      </c>
      <c r="DO88" s="6">
        <f>SUM(DO73, -DO78)</f>
        <v>0</v>
      </c>
      <c r="DP88" s="6">
        <f>SUM(DP74, -DP80)</f>
        <v>0</v>
      </c>
      <c r="DQ88" s="6">
        <f>SUM(DQ74, -DQ80)</f>
        <v>0</v>
      </c>
      <c r="DR88" s="6">
        <f>SUM(DR74, -DR80)</f>
        <v>0</v>
      </c>
      <c r="DS88" s="6">
        <f>SUM(DS73, -DS79)</f>
        <v>0</v>
      </c>
      <c r="DT88" s="6">
        <f>SUM(DT74, -DT80)</f>
        <v>0</v>
      </c>
      <c r="DU88" s="6">
        <f>SUM(DU73, -DU78)</f>
        <v>0</v>
      </c>
      <c r="DV88" s="6">
        <f>SUM(DV74, -DV80)</f>
        <v>0</v>
      </c>
      <c r="DW88" s="6">
        <f>SUM(DW74, -DW80)</f>
        <v>0</v>
      </c>
      <c r="DX88" s="6">
        <f>SUM(DX74, -DX80)</f>
        <v>0</v>
      </c>
      <c r="DY88" s="6">
        <f>SUM(DY73, -DY79)</f>
        <v>0</v>
      </c>
      <c r="DZ88" s="6">
        <f>SUM(DZ74, -DZ80)</f>
        <v>0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6">
        <f>SUM(EK73, -EK78)</f>
        <v>0</v>
      </c>
      <c r="EL88" s="6">
        <f>SUM(EL74, -EL80)</f>
        <v>0</v>
      </c>
      <c r="EM88" s="6">
        <f>SUM(EM74, -EM80)</f>
        <v>0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3"/>
      <c r="D89" s="153" t="s">
        <v>39</v>
      </c>
      <c r="E89" s="11" t="s">
        <v>41</v>
      </c>
      <c r="F89" s="156" t="s">
        <v>41</v>
      </c>
      <c r="G89" s="157" t="s">
        <v>51</v>
      </c>
      <c r="H89" s="120" t="s">
        <v>41</v>
      </c>
      <c r="I89" s="181" t="s">
        <v>37</v>
      </c>
      <c r="J89" s="159" t="s">
        <v>37</v>
      </c>
      <c r="K89" s="124" t="s">
        <v>84</v>
      </c>
      <c r="L89" s="175" t="s">
        <v>52</v>
      </c>
      <c r="M89" s="153" t="s">
        <v>39</v>
      </c>
      <c r="N89" s="115" t="s">
        <v>39</v>
      </c>
      <c r="O89" s="178" t="s">
        <v>65</v>
      </c>
      <c r="P89" s="164" t="s">
        <v>64</v>
      </c>
      <c r="Q89" s="124" t="s">
        <v>63</v>
      </c>
      <c r="R89" s="183" t="s">
        <v>63</v>
      </c>
      <c r="S89" s="228" t="s">
        <v>64</v>
      </c>
      <c r="T89" s="36" t="s">
        <v>59</v>
      </c>
      <c r="U89" s="144" t="s">
        <v>39</v>
      </c>
      <c r="V89" s="229" t="s">
        <v>41</v>
      </c>
      <c r="W89" s="32" t="s">
        <v>63</v>
      </c>
      <c r="X89" s="158" t="s">
        <v>64</v>
      </c>
      <c r="Y89" s="186" t="s">
        <v>54</v>
      </c>
      <c r="Z89" s="125" t="s">
        <v>54</v>
      </c>
      <c r="AA89" s="187" t="s">
        <v>48</v>
      </c>
      <c r="AB89" s="164" t="s">
        <v>63</v>
      </c>
      <c r="AC89" s="124" t="s">
        <v>53</v>
      </c>
      <c r="AD89" s="183" t="s">
        <v>53</v>
      </c>
      <c r="AE89" s="238" t="s">
        <v>51</v>
      </c>
      <c r="AF89" s="36" t="s">
        <v>41</v>
      </c>
      <c r="AG89" s="166" t="s">
        <v>41</v>
      </c>
      <c r="AH89" s="201" t="s">
        <v>41</v>
      </c>
      <c r="AI89" s="118" t="s">
        <v>55</v>
      </c>
      <c r="AJ89" s="178" t="s">
        <v>55</v>
      </c>
      <c r="AK89" s="232" t="s">
        <v>57</v>
      </c>
      <c r="AL89" s="32" t="s">
        <v>64</v>
      </c>
      <c r="AM89" s="234" t="s">
        <v>37</v>
      </c>
      <c r="AN89" s="165" t="s">
        <v>37</v>
      </c>
      <c r="AO89" s="118" t="s">
        <v>68</v>
      </c>
      <c r="AP89" s="200" t="s">
        <v>44</v>
      </c>
      <c r="AQ89" s="165" t="s">
        <v>52</v>
      </c>
      <c r="AR89" s="189" t="s">
        <v>52</v>
      </c>
      <c r="AS89" s="183" t="s">
        <v>40</v>
      </c>
      <c r="AT89" s="238" t="s">
        <v>52</v>
      </c>
      <c r="AU89" s="11" t="s">
        <v>38</v>
      </c>
      <c r="AV89" s="158" t="s">
        <v>63</v>
      </c>
      <c r="AW89" s="159" t="s">
        <v>38</v>
      </c>
      <c r="AX89" s="120" t="s">
        <v>38</v>
      </c>
      <c r="AY89" s="264" t="s">
        <v>54</v>
      </c>
      <c r="AZ89" s="165" t="s">
        <v>53</v>
      </c>
      <c r="BA89" s="124" t="s">
        <v>47</v>
      </c>
      <c r="BB89" s="200" t="s">
        <v>53</v>
      </c>
      <c r="BC89" s="164" t="s">
        <v>47</v>
      </c>
      <c r="BD89" s="120" t="s">
        <v>38</v>
      </c>
      <c r="BE89" s="187" t="s">
        <v>67</v>
      </c>
      <c r="BF89" s="201" t="s">
        <v>67</v>
      </c>
      <c r="BG89" s="124" t="s">
        <v>47</v>
      </c>
      <c r="BH89" s="183" t="s">
        <v>40</v>
      </c>
      <c r="BI89" s="201" t="s">
        <v>41</v>
      </c>
      <c r="BJ89" s="124" t="s">
        <v>40</v>
      </c>
      <c r="BK89" s="184" t="s">
        <v>45</v>
      </c>
      <c r="BL89" s="164" t="s">
        <v>47</v>
      </c>
      <c r="BM89" s="124" t="s">
        <v>47</v>
      </c>
      <c r="BN89" s="187" t="s">
        <v>67</v>
      </c>
      <c r="BO89" s="169" t="s">
        <v>67</v>
      </c>
      <c r="BP89" s="118" t="s">
        <v>49</v>
      </c>
      <c r="BQ89" s="189" t="s">
        <v>44</v>
      </c>
      <c r="BS89" s="164" t="s">
        <v>47</v>
      </c>
      <c r="BT89" s="124" t="s">
        <v>47</v>
      </c>
      <c r="BU89" s="183" t="s">
        <v>47</v>
      </c>
      <c r="BV89" s="165" t="s">
        <v>44</v>
      </c>
      <c r="BW89" s="189" t="s">
        <v>44</v>
      </c>
      <c r="BX89" s="183" t="s">
        <v>47</v>
      </c>
      <c r="BY89" s="238" t="s">
        <v>37</v>
      </c>
      <c r="BZ89" s="36" t="s">
        <v>41</v>
      </c>
      <c r="CA89" s="166" t="s">
        <v>48</v>
      </c>
      <c r="CB89" s="165" t="s">
        <v>44</v>
      </c>
      <c r="CC89" s="123" t="s">
        <v>45</v>
      </c>
      <c r="CD89" s="184" t="s">
        <v>45</v>
      </c>
      <c r="CE89" s="155" t="s">
        <v>45</v>
      </c>
      <c r="CF89" s="123" t="s">
        <v>45</v>
      </c>
      <c r="CG89" s="184" t="s">
        <v>45</v>
      </c>
      <c r="CH89" s="164" t="s">
        <v>63</v>
      </c>
      <c r="CI89" s="123" t="s">
        <v>45</v>
      </c>
      <c r="CJ89" s="183" t="s">
        <v>63</v>
      </c>
      <c r="CK89" s="143" t="s">
        <v>68</v>
      </c>
      <c r="CL89" s="123" t="s">
        <v>45</v>
      </c>
      <c r="CM89" s="183" t="s">
        <v>47</v>
      </c>
      <c r="CN89" s="164" t="s">
        <v>47</v>
      </c>
      <c r="CO89" s="123" t="s">
        <v>45</v>
      </c>
      <c r="CP89" s="200" t="s">
        <v>44</v>
      </c>
      <c r="CQ89" s="155" t="s">
        <v>45</v>
      </c>
      <c r="CR89" s="189" t="s">
        <v>37</v>
      </c>
      <c r="CS89" s="187" t="s">
        <v>48</v>
      </c>
      <c r="CT89" s="165" t="s">
        <v>44</v>
      </c>
      <c r="CU89" s="124" t="s">
        <v>47</v>
      </c>
      <c r="CV89" s="183" t="s">
        <v>47</v>
      </c>
      <c r="CW89" s="165" t="s">
        <v>44</v>
      </c>
      <c r="CX89" s="189" t="s">
        <v>44</v>
      </c>
      <c r="CY89" s="200" t="s">
        <v>44</v>
      </c>
      <c r="CZ89" s="189" t="s">
        <v>44</v>
      </c>
      <c r="DA89" s="60"/>
      <c r="DB89" s="60"/>
      <c r="DC89" s="60"/>
      <c r="DD89" s="60"/>
      <c r="DE89" s="60"/>
      <c r="DF89" s="60"/>
      <c r="DG89" s="60"/>
      <c r="DH89" s="60"/>
      <c r="DI89" s="60"/>
      <c r="DJ89" s="60"/>
      <c r="DK89" s="60"/>
      <c r="DL89" s="60"/>
      <c r="DM89" s="60"/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4">
        <f>SUM(C79, -C86,)</f>
        <v>0</v>
      </c>
      <c r="D90" s="145">
        <f>SUM(D52, -D55)</f>
        <v>1.5199999999999998E-2</v>
      </c>
      <c r="E90" s="15">
        <f>SUM(E53, -E55)</f>
        <v>3.6999999999999998E-2</v>
      </c>
      <c r="F90" s="152">
        <f>SUM(F53, -F56)</f>
        <v>7.6800000000000007E-2</v>
      </c>
      <c r="G90" s="147">
        <f>SUM(G54, -G58)</f>
        <v>9.0599999999999986E-2</v>
      </c>
      <c r="H90" s="121">
        <f>SUM(H53, -H57)</f>
        <v>9.8799999999999999E-2</v>
      </c>
      <c r="I90" s="180">
        <f>SUM(I53, -I58)</f>
        <v>7.22E-2</v>
      </c>
      <c r="J90" s="147">
        <f>SUM(J53, -J58)</f>
        <v>6.2799999999999995E-2</v>
      </c>
      <c r="K90" s="117">
        <f>SUM(K53, -K58)</f>
        <v>5.2700000000000004E-2</v>
      </c>
      <c r="L90" s="176">
        <f>SUM(L53, -L56)</f>
        <v>7.7899999999999997E-2</v>
      </c>
      <c r="M90" s="145">
        <f>SUM(M53, -M56)</f>
        <v>8.09E-2</v>
      </c>
      <c r="N90" s="117">
        <f>SUM(N53, -N56)</f>
        <v>8.0399999999999999E-2</v>
      </c>
      <c r="O90" s="180">
        <f>SUM(O51, -O52)</f>
        <v>7.2499999999999995E-2</v>
      </c>
      <c r="P90" s="147">
        <f>SUM(P52, -P53)</f>
        <v>6.7199999999999996E-2</v>
      </c>
      <c r="Q90" s="117">
        <f>SUM(Q52, -Q53)</f>
        <v>6.8999999999999992E-2</v>
      </c>
      <c r="R90" s="177">
        <f>SUM(R52, -R53)</f>
        <v>8.0299999999999996E-2</v>
      </c>
      <c r="S90" s="225">
        <f>SUM(S52, -S53)</f>
        <v>8.2699999999999996E-2</v>
      </c>
      <c r="T90" s="95">
        <f>SUM(T53, -T58)</f>
        <v>7.3399999999999993E-2</v>
      </c>
      <c r="U90" s="151">
        <f>SUM(U54, -U58)</f>
        <v>8.0199999999999994E-2</v>
      </c>
      <c r="V90" s="225">
        <f>SUM(V54, -V58)</f>
        <v>7.9499999999999987E-2</v>
      </c>
      <c r="W90" s="94">
        <f>SUM(W52, -W54)</f>
        <v>8.7099999999999997E-2</v>
      </c>
      <c r="X90" s="152">
        <f>SUM(X52, -X53)</f>
        <v>8.7400000000000005E-2</v>
      </c>
      <c r="Y90" s="147">
        <f>SUM(Y53, -Y56)</f>
        <v>0.12559999999999999</v>
      </c>
      <c r="Z90" s="121">
        <f>SUM(Z53, -Z56)</f>
        <v>0.10339999999999999</v>
      </c>
      <c r="AA90" s="180">
        <f>SUM(AA53, -AA56)</f>
        <v>0.13200000000000001</v>
      </c>
      <c r="AB90" s="145">
        <f>SUM(AB52, -AB54)</f>
        <v>9.7099999999999992E-2</v>
      </c>
      <c r="AC90" s="117">
        <f>SUM(AC52, -AC54)</f>
        <v>0.10400000000000001</v>
      </c>
      <c r="AD90" s="177">
        <f>SUM(AD52, -AD54)</f>
        <v>9.6999999999999989E-2</v>
      </c>
      <c r="AE90" s="225">
        <f>SUM(AE54, -AE58)</f>
        <v>0.11410000000000001</v>
      </c>
      <c r="AF90" s="15">
        <f>SUM(AF53, -AF56)</f>
        <v>0.11960000000000001</v>
      </c>
      <c r="AG90" s="152">
        <f>SUM(AG53, -AG56)</f>
        <v>0.1193</v>
      </c>
      <c r="AH90" s="147">
        <f>SUM(AH53, -AH56)</f>
        <v>0.12770000000000001</v>
      </c>
      <c r="AI90" s="119">
        <f>SUM(AI51, -AI53)</f>
        <v>0.11680000000000001</v>
      </c>
      <c r="AJ90" s="179">
        <f>SUM(AJ51, -AJ53)</f>
        <v>0.11770000000000001</v>
      </c>
      <c r="AK90" s="227">
        <f>SUM(AK55, -AK58)</f>
        <v>0.1113</v>
      </c>
      <c r="AL90" s="15">
        <f>SUM(AL52, -AL54)</f>
        <v>0.1188</v>
      </c>
      <c r="AM90" s="152">
        <f>SUM(AM53, -AM55)</f>
        <v>0.15960000000000002</v>
      </c>
      <c r="AN90" s="147">
        <f>SUM(AN53, -AN55)</f>
        <v>0.14800000000000002</v>
      </c>
      <c r="AO90" s="117">
        <f>SUM(AO51, -AO54)</f>
        <v>0.1368</v>
      </c>
      <c r="AP90" s="180">
        <f>SUM(AP53, -AP56)</f>
        <v>0.14300000000000002</v>
      </c>
      <c r="AQ90" s="154">
        <f>SUM(AQ53, -AQ57)</f>
        <v>0.13219999999999998</v>
      </c>
      <c r="AR90" s="116">
        <f>SUM(AR53, -AR57)</f>
        <v>0.14019999999999999</v>
      </c>
      <c r="AS90" s="180">
        <f>SUM(AS52, -AS55)</f>
        <v>0.1457</v>
      </c>
      <c r="AT90" s="231">
        <f>SUM(AT53, -AT56)</f>
        <v>0.12390000000000001</v>
      </c>
      <c r="AU90" s="97">
        <f>SUM(AU55, -AU58)</f>
        <v>0.14300000000000002</v>
      </c>
      <c r="AV90" s="151">
        <f>SUM(AV53, -AV56)</f>
        <v>0.13240000000000002</v>
      </c>
      <c r="AW90" s="149">
        <f>SUM(AW55, -AW58)</f>
        <v>0.15110000000000001</v>
      </c>
      <c r="AX90" s="119">
        <f>SUM(AX55, -AX58)</f>
        <v>0.14699999999999999</v>
      </c>
      <c r="AY90" s="180">
        <f>SUM(AY51, -AY54)</f>
        <v>0.14499999999999999</v>
      </c>
      <c r="AZ90" s="145">
        <f>SUM(AZ51, -AZ53)</f>
        <v>0.1305</v>
      </c>
      <c r="BA90" s="121">
        <f>SUM(BA53, -BA56)</f>
        <v>0.13140000000000002</v>
      </c>
      <c r="BB90" s="177">
        <f>SUM(BB51, -BB53)</f>
        <v>0.14560000000000001</v>
      </c>
      <c r="BC90" s="147">
        <f>SUM(BC53, -BC57)</f>
        <v>0.1454</v>
      </c>
      <c r="BD90" s="119">
        <f>SUM(BD55, -BD58)</f>
        <v>0.14730000000000001</v>
      </c>
      <c r="BE90" s="188">
        <f>SUM(BE54, -BE57)</f>
        <v>0.1731</v>
      </c>
      <c r="BF90" s="167">
        <f>SUM(BF54, -BF57)</f>
        <v>0.1779</v>
      </c>
      <c r="BG90" s="121">
        <f>SUM(BG53, -BG56)</f>
        <v>0.15720000000000001</v>
      </c>
      <c r="BH90" s="180">
        <f>SUM(BH53, -BH56)</f>
        <v>0.1507</v>
      </c>
      <c r="BI90" s="147">
        <f>SUM(BI53, -BI56)</f>
        <v>0.14529999999999998</v>
      </c>
      <c r="BJ90" s="121">
        <f>SUM(BJ53, -BJ56)</f>
        <v>0.14749999999999999</v>
      </c>
      <c r="BK90" s="188">
        <f>SUM(BK55, -BK58)</f>
        <v>0.13779999999999998</v>
      </c>
      <c r="BL90" s="147">
        <f>SUM(BL53, -BL55)</f>
        <v>0.16620000000000001</v>
      </c>
      <c r="BM90" s="121">
        <f>SUM(BM53, -BM55)</f>
        <v>0.16470000000000001</v>
      </c>
      <c r="BN90" s="188">
        <f>SUM(BN54, -BN57)</f>
        <v>0.20200000000000001</v>
      </c>
      <c r="BO90" s="209">
        <f>SUM(BO54, -BO56)</f>
        <v>0.20230000000000001</v>
      </c>
      <c r="BP90" s="121">
        <f>SUM(BP52, -BP55)</f>
        <v>0.20930000000000001</v>
      </c>
      <c r="BQ90" s="121">
        <f>SUM(BQ53, -BQ55)</f>
        <v>0.2225</v>
      </c>
      <c r="BS90" s="147">
        <f>SUM(BS53, -BS55)</f>
        <v>0.2167</v>
      </c>
      <c r="BT90" s="121">
        <f>SUM(BT52, -BT55)</f>
        <v>0.21340000000000001</v>
      </c>
      <c r="BU90" s="180">
        <f>SUM(BU52, -BU55)</f>
        <v>0.21110000000000001</v>
      </c>
      <c r="BV90" s="147">
        <f>SUM(BV52, -BV55)</f>
        <v>0.2082</v>
      </c>
      <c r="BW90" s="121">
        <f>SUM(BW52, -BW55)</f>
        <v>0.19629999999999997</v>
      </c>
      <c r="BX90" s="180">
        <f>SUM(BX52, -BX55)</f>
        <v>0.19880000000000003</v>
      </c>
      <c r="BY90" s="225">
        <f>SUM(BY53, -BY56)</f>
        <v>0.2147</v>
      </c>
      <c r="BZ90" s="15">
        <f>SUM(BZ53, -BZ56)</f>
        <v>0.20079999999999998</v>
      </c>
      <c r="CA90" s="152">
        <f>SUM(CA53, -CA56)</f>
        <v>0.19869999999999999</v>
      </c>
      <c r="CB90" s="147">
        <f>SUM(CB52, -CB56)</f>
        <v>0.16520000000000001</v>
      </c>
      <c r="CC90" s="209">
        <f>SUM(CC56, -CC58)</f>
        <v>0.16749999999999998</v>
      </c>
      <c r="CD90" s="188">
        <f>SUM(CD56, -CD58)</f>
        <v>0.16399999999999998</v>
      </c>
      <c r="CE90" s="167">
        <f>SUM(CE56, -CE58)</f>
        <v>0.16289999999999999</v>
      </c>
      <c r="CF90" s="209">
        <f>SUM(CF56, -CF58)</f>
        <v>0.14400000000000002</v>
      </c>
      <c r="CG90" s="188">
        <f>SUM(CG56, -CG58)</f>
        <v>0.14949999999999999</v>
      </c>
      <c r="CH90" s="145">
        <f>SUM(CH53, -CH57)</f>
        <v>0.13730000000000001</v>
      </c>
      <c r="CI90" s="209">
        <f>SUM(CI56, -CI58)</f>
        <v>0.1517</v>
      </c>
      <c r="CJ90" s="177">
        <f>SUM(CJ53, -CJ57)</f>
        <v>0.14149999999999999</v>
      </c>
      <c r="CK90" s="145">
        <f>SUM(CK51, -CK54)</f>
        <v>0.13869999999999999</v>
      </c>
      <c r="CL90" s="209">
        <f>SUM(CL56, -CL58)</f>
        <v>0.14609999999999998</v>
      </c>
      <c r="CM90" s="180">
        <f>SUM(CM53, -CM56)</f>
        <v>0.1283</v>
      </c>
      <c r="CN90" s="147">
        <f>SUM(CN53, -CN56)</f>
        <v>0.14699999999999999</v>
      </c>
      <c r="CO90" s="209">
        <f>SUM(CO56, -CO58)</f>
        <v>0.17010000000000003</v>
      </c>
      <c r="CP90" s="180">
        <f>SUM(CP52, -CP56)</f>
        <v>0.18229999999999999</v>
      </c>
      <c r="CQ90" s="167">
        <f>SUM(CQ56, -CQ58)</f>
        <v>0.18369999999999997</v>
      </c>
      <c r="CR90" s="121">
        <f>SUM(CR52, -CR55)</f>
        <v>0.1709</v>
      </c>
      <c r="CS90" s="180">
        <f>SUM(CS53, -CS56)</f>
        <v>0.17480000000000001</v>
      </c>
      <c r="CT90" s="147">
        <f>SUM(CT53, -CT56)</f>
        <v>0.1946</v>
      </c>
      <c r="CU90" s="121">
        <f>SUM(CU53, -CU56)</f>
        <v>0.1802</v>
      </c>
      <c r="CV90" s="180">
        <f>SUM(CV53, -CV56)</f>
        <v>0.1585</v>
      </c>
      <c r="CW90" s="147">
        <f>SUM(CW53, -CW56)</f>
        <v>0.15760000000000002</v>
      </c>
      <c r="CX90" s="121">
        <f>SUM(CX54, -CX56)</f>
        <v>0.17759999999999998</v>
      </c>
      <c r="CY90" s="180">
        <f>SUM(CY54, -CY56)</f>
        <v>0.2029</v>
      </c>
      <c r="CZ90" s="121">
        <f>SUM(CZ53, -CZ56)</f>
        <v>0.19919999999999999</v>
      </c>
      <c r="DA90" s="6">
        <f t="shared" ref="CY90:DB90" si="236">SUM(DA79, -DA86)</f>
        <v>0</v>
      </c>
      <c r="DB90" s="6">
        <f t="shared" si="236"/>
        <v>0</v>
      </c>
      <c r="DC90" s="6">
        <f>SUM(DC79, -DC86,)</f>
        <v>0</v>
      </c>
      <c r="DD90" s="6">
        <f>SUM(DD79, -DD86,)</f>
        <v>0</v>
      </c>
      <c r="DE90" s="6">
        <f t="shared" ref="DE90:DH90" si="237">SUM(DE79, -DE86)</f>
        <v>0</v>
      </c>
      <c r="DF90" s="6">
        <f t="shared" si="237"/>
        <v>0</v>
      </c>
      <c r="DG90" s="6">
        <f t="shared" si="237"/>
        <v>0</v>
      </c>
      <c r="DH90" s="6">
        <f t="shared" si="237"/>
        <v>0</v>
      </c>
      <c r="DI90" s="6">
        <f>SUM(DI79, -DI86,)</f>
        <v>0</v>
      </c>
      <c r="DJ90" s="6">
        <f>SUM(DJ79, -DJ86,)</f>
        <v>0</v>
      </c>
      <c r="DK90" s="6">
        <f t="shared" ref="DK90:DN90" si="238">SUM(DK79, -DK86)</f>
        <v>0</v>
      </c>
      <c r="DL90" s="6">
        <f t="shared" si="238"/>
        <v>0</v>
      </c>
      <c r="DM90" s="6">
        <f t="shared" si="238"/>
        <v>0</v>
      </c>
      <c r="DN90" s="6">
        <f t="shared" si="238"/>
        <v>0</v>
      </c>
      <c r="DO90" s="6">
        <f>SUM(DO79, -DO86,)</f>
        <v>0</v>
      </c>
      <c r="DP90" s="6">
        <f>SUM(DP79, -DP86,)</f>
        <v>0</v>
      </c>
      <c r="DQ90" s="6">
        <f t="shared" ref="DQ90:DT90" si="239">SUM(DQ79, -DQ86)</f>
        <v>0</v>
      </c>
      <c r="DR90" s="6">
        <f t="shared" si="239"/>
        <v>0</v>
      </c>
      <c r="DS90" s="6">
        <f t="shared" si="239"/>
        <v>0</v>
      </c>
      <c r="DT90" s="6">
        <f t="shared" si="239"/>
        <v>0</v>
      </c>
      <c r="DU90" s="6">
        <f>SUM(DU79, -DU86,)</f>
        <v>0</v>
      </c>
      <c r="DV90" s="6">
        <f>SUM(DV79, -DV86,)</f>
        <v>0</v>
      </c>
      <c r="DW90" s="6">
        <f t="shared" ref="DW90:DZ90" si="240">SUM(DW79, -DW86)</f>
        <v>0</v>
      </c>
      <c r="DX90" s="6">
        <f t="shared" si="240"/>
        <v>0</v>
      </c>
      <c r="DY90" s="6">
        <f t="shared" si="240"/>
        <v>0</v>
      </c>
      <c r="DZ90" s="6">
        <f t="shared" si="240"/>
        <v>0</v>
      </c>
      <c r="EA90" s="6">
        <f>SUM(EA79, -EA86,)</f>
        <v>0</v>
      </c>
      <c r="EB90" s="6">
        <f>SUM(EB79, -EB86,)</f>
        <v>0</v>
      </c>
      <c r="EC90" s="6">
        <f t="shared" ref="EC90:EI90" si="241">SUM(EC79, -EC86)</f>
        <v>0</v>
      </c>
      <c r="ED90" s="6">
        <f t="shared" si="241"/>
        <v>0</v>
      </c>
      <c r="EE90" s="6">
        <f t="shared" si="241"/>
        <v>0</v>
      </c>
      <c r="EF90" s="6">
        <f t="shared" si="241"/>
        <v>0</v>
      </c>
      <c r="EG90" s="6">
        <f t="shared" si="241"/>
        <v>0</v>
      </c>
      <c r="EH90" s="6">
        <f t="shared" si="241"/>
        <v>0</v>
      </c>
      <c r="EI90" s="6">
        <f t="shared" si="241"/>
        <v>0</v>
      </c>
      <c r="EK90" s="6">
        <f>SUM(EK79, -EK86,)</f>
        <v>0</v>
      </c>
      <c r="EL90" s="6">
        <f>SUM(EL79, -EL86,)</f>
        <v>0</v>
      </c>
      <c r="EM90" s="6">
        <f t="shared" ref="EM90:EP90" si="242">SUM(EM79, -EM86)</f>
        <v>0</v>
      </c>
      <c r="EN90" s="6">
        <f t="shared" si="242"/>
        <v>0</v>
      </c>
      <c r="EO90" s="6">
        <f t="shared" si="242"/>
        <v>0</v>
      </c>
      <c r="EP90" s="6">
        <f t="shared" si="242"/>
        <v>0</v>
      </c>
      <c r="EQ90" s="6">
        <f>SUM(EQ79, -EQ86,)</f>
        <v>0</v>
      </c>
      <c r="ER90" s="6">
        <f>SUM(ER79, -ER86,)</f>
        <v>0</v>
      </c>
      <c r="ES90" s="6">
        <f t="shared" ref="ES90:EV90" si="243">SUM(ES79, -ES86)</f>
        <v>0</v>
      </c>
      <c r="ET90" s="6">
        <f t="shared" si="243"/>
        <v>0</v>
      </c>
      <c r="EU90" s="6">
        <f t="shared" si="243"/>
        <v>0</v>
      </c>
      <c r="EV90" s="6">
        <f t="shared" si="243"/>
        <v>0</v>
      </c>
      <c r="EW90" s="6">
        <f>SUM(EW79, -EW86,)</f>
        <v>0</v>
      </c>
      <c r="EX90" s="6">
        <f>SUM(EX79, -EX86,)</f>
        <v>0</v>
      </c>
      <c r="EY90" s="6">
        <f t="shared" ref="EY90:FB90" si="244">SUM(EY79, -EY86)</f>
        <v>0</v>
      </c>
      <c r="EZ90" s="6">
        <f t="shared" si="244"/>
        <v>0</v>
      </c>
      <c r="FA90" s="6">
        <f t="shared" si="244"/>
        <v>0</v>
      </c>
      <c r="FB90" s="6">
        <f t="shared" si="244"/>
        <v>0</v>
      </c>
      <c r="FC90" s="6">
        <f>SUM(FC79, -FC86,)</f>
        <v>0</v>
      </c>
      <c r="FD90" s="6">
        <f>SUM(FD79, -FD86,)</f>
        <v>0</v>
      </c>
      <c r="FE90" s="6">
        <f t="shared" ref="FE90:FH90" si="245">SUM(FE79, -FE86)</f>
        <v>0</v>
      </c>
      <c r="FF90" s="6">
        <f t="shared" si="245"/>
        <v>0</v>
      </c>
      <c r="FG90" s="6">
        <f t="shared" si="245"/>
        <v>0</v>
      </c>
      <c r="FH90" s="6">
        <f t="shared" si="245"/>
        <v>0</v>
      </c>
      <c r="FI90" s="6">
        <f>SUM(FI79, -FI86,)</f>
        <v>0</v>
      </c>
      <c r="FJ90" s="6">
        <f>SUM(FJ79, -FJ86,)</f>
        <v>0</v>
      </c>
      <c r="FK90" s="6">
        <f t="shared" ref="FK90:FN90" si="246">SUM(FK79, -FK86)</f>
        <v>0</v>
      </c>
      <c r="FL90" s="6">
        <f t="shared" si="246"/>
        <v>0</v>
      </c>
      <c r="FM90" s="6">
        <f t="shared" si="246"/>
        <v>0</v>
      </c>
      <c r="FN90" s="6">
        <f t="shared" si="246"/>
        <v>0</v>
      </c>
      <c r="FO90" s="6">
        <f>SUM(FO79, -FO86,)</f>
        <v>0</v>
      </c>
      <c r="FP90" s="6">
        <f>SUM(FP79, -FP86,)</f>
        <v>0</v>
      </c>
      <c r="FQ90" s="6">
        <f t="shared" ref="FQ90:FT90" si="247">SUM(FQ79, -FQ86)</f>
        <v>0</v>
      </c>
      <c r="FR90" s="6">
        <f t="shared" si="247"/>
        <v>0</v>
      </c>
      <c r="FS90" s="6">
        <f t="shared" si="247"/>
        <v>0</v>
      </c>
      <c r="FT90" s="6">
        <f t="shared" si="247"/>
        <v>0</v>
      </c>
      <c r="FU90" s="6">
        <f>SUM(FU79, -FU86,)</f>
        <v>0</v>
      </c>
      <c r="FV90" s="6">
        <f>SUM(FV79, -FV86,)</f>
        <v>0</v>
      </c>
      <c r="FW90" s="6">
        <f t="shared" ref="FW90:FZ90" si="248">SUM(FW79, -FW86)</f>
        <v>0</v>
      </c>
      <c r="FX90" s="6">
        <f t="shared" si="248"/>
        <v>0</v>
      </c>
      <c r="FY90" s="6">
        <f t="shared" si="248"/>
        <v>0</v>
      </c>
      <c r="FZ90" s="6">
        <f t="shared" si="248"/>
        <v>0</v>
      </c>
      <c r="GA90" s="6">
        <f>SUM(GA79, -GA86,)</f>
        <v>0</v>
      </c>
      <c r="GB90" s="6">
        <f>SUM(GB79, -GB86,)</f>
        <v>0</v>
      </c>
      <c r="GC90" s="6">
        <f t="shared" ref="GC90:GF90" si="249">SUM(GC79, -GC86)</f>
        <v>0</v>
      </c>
      <c r="GD90" s="6">
        <f t="shared" si="249"/>
        <v>0</v>
      </c>
      <c r="GE90" s="6">
        <f t="shared" si="249"/>
        <v>0</v>
      </c>
      <c r="GF90" s="6">
        <f t="shared" si="249"/>
        <v>0</v>
      </c>
      <c r="GG90" s="6">
        <f>SUM(GG79, -GG86,)</f>
        <v>0</v>
      </c>
      <c r="GH90" s="6">
        <f>SUM(GH79, -GH86,)</f>
        <v>0</v>
      </c>
      <c r="GI90" s="6">
        <f t="shared" ref="GI90:GL90" si="250">SUM(GI79, -GI86)</f>
        <v>0</v>
      </c>
      <c r="GJ90" s="6">
        <f t="shared" si="250"/>
        <v>0</v>
      </c>
      <c r="GK90" s="6">
        <f t="shared" si="250"/>
        <v>0</v>
      </c>
      <c r="GL90" s="6">
        <f t="shared" si="250"/>
        <v>0</v>
      </c>
      <c r="GM90" s="6">
        <f>SUM(GM79, -GM86,)</f>
        <v>0</v>
      </c>
      <c r="GN90" s="6">
        <f>SUM(GN79, -GN86,)</f>
        <v>0</v>
      </c>
      <c r="GO90" s="6">
        <f t="shared" ref="GO90:GR90" si="251">SUM(GO79, -GO86)</f>
        <v>0</v>
      </c>
      <c r="GP90" s="6">
        <f t="shared" si="251"/>
        <v>0</v>
      </c>
      <c r="GQ90" s="6">
        <f t="shared" si="251"/>
        <v>0</v>
      </c>
      <c r="GR90" s="6">
        <f t="shared" si="251"/>
        <v>0</v>
      </c>
      <c r="GS90" s="6">
        <f>SUM(GS79, -GS86,)</f>
        <v>0</v>
      </c>
      <c r="GT90" s="6">
        <f>SUM(GT79, -GT86,)</f>
        <v>0</v>
      </c>
      <c r="GU90" s="6">
        <f t="shared" ref="GU90:HA90" si="252">SUM(GU79, -GU86)</f>
        <v>0</v>
      </c>
      <c r="GV90" s="6">
        <f t="shared" si="252"/>
        <v>0</v>
      </c>
      <c r="GW90" s="6">
        <f t="shared" si="252"/>
        <v>0</v>
      </c>
      <c r="GX90" s="6">
        <f t="shared" si="252"/>
        <v>0</v>
      </c>
      <c r="GY90" s="6">
        <f t="shared" si="252"/>
        <v>0</v>
      </c>
      <c r="GZ90" s="6">
        <f t="shared" si="252"/>
        <v>0</v>
      </c>
      <c r="HA90" s="6">
        <f t="shared" si="252"/>
        <v>0</v>
      </c>
      <c r="HC90" s="6">
        <f>SUM(HC79, -HC86,)</f>
        <v>0</v>
      </c>
      <c r="HD90" s="6">
        <f>SUM(HD79, -HD86,)</f>
        <v>0</v>
      </c>
      <c r="HE90" s="6">
        <f t="shared" ref="HE90:HH90" si="253">SUM(HE79, -HE86)</f>
        <v>0</v>
      </c>
      <c r="HF90" s="6">
        <f t="shared" si="253"/>
        <v>0</v>
      </c>
      <c r="HG90" s="6">
        <f t="shared" si="253"/>
        <v>0</v>
      </c>
      <c r="HH90" s="6">
        <f t="shared" si="253"/>
        <v>0</v>
      </c>
      <c r="HI90" s="6">
        <f>SUM(HI79, -HI86,)</f>
        <v>0</v>
      </c>
      <c r="HJ90" s="6">
        <f>SUM(HJ79, -HJ86,)</f>
        <v>0</v>
      </c>
      <c r="HK90" s="6">
        <f t="shared" ref="HK90:HN90" si="254">SUM(HK79, -HK86)</f>
        <v>0</v>
      </c>
      <c r="HL90" s="6">
        <f t="shared" si="254"/>
        <v>0</v>
      </c>
      <c r="HM90" s="6">
        <f t="shared" si="254"/>
        <v>0</v>
      </c>
      <c r="HN90" s="6">
        <f t="shared" si="254"/>
        <v>0</v>
      </c>
      <c r="HO90" s="6">
        <f>SUM(HO79, -HO86,)</f>
        <v>0</v>
      </c>
      <c r="HP90" s="6">
        <f>SUM(HP79, -HP86,)</f>
        <v>0</v>
      </c>
      <c r="HQ90" s="6">
        <f t="shared" ref="HQ90:HT90" si="255">SUM(HQ79, -HQ86)</f>
        <v>0</v>
      </c>
      <c r="HR90" s="6">
        <f t="shared" si="255"/>
        <v>0</v>
      </c>
      <c r="HS90" s="6">
        <f t="shared" si="255"/>
        <v>0</v>
      </c>
      <c r="HT90" s="6">
        <f t="shared" si="255"/>
        <v>0</v>
      </c>
      <c r="HU90" s="6">
        <f>SUM(HU79, -HU86,)</f>
        <v>0</v>
      </c>
      <c r="HV90" s="6">
        <f>SUM(HV79, -HV86,)</f>
        <v>0</v>
      </c>
      <c r="HW90" s="6">
        <f t="shared" ref="HW90:HZ90" si="256">SUM(HW79, -HW86)</f>
        <v>0</v>
      </c>
      <c r="HX90" s="6">
        <f t="shared" si="256"/>
        <v>0</v>
      </c>
      <c r="HY90" s="6">
        <f t="shared" si="256"/>
        <v>0</v>
      </c>
      <c r="HZ90" s="6">
        <f t="shared" si="256"/>
        <v>0</v>
      </c>
      <c r="IA90" s="6">
        <f>SUM(IA79, -IA86,)</f>
        <v>0</v>
      </c>
      <c r="IB90" s="6">
        <f>SUM(IB79, -IB86,)</f>
        <v>0</v>
      </c>
      <c r="IC90" s="6">
        <f t="shared" ref="IC90:IF90" si="257">SUM(IC79, -IC86)</f>
        <v>0</v>
      </c>
      <c r="ID90" s="6">
        <f t="shared" si="257"/>
        <v>0</v>
      </c>
      <c r="IE90" s="6">
        <f t="shared" si="257"/>
        <v>0</v>
      </c>
      <c r="IF90" s="6">
        <f t="shared" si="257"/>
        <v>0</v>
      </c>
      <c r="IG90" s="6">
        <f>SUM(IG79, -IG86,)</f>
        <v>0</v>
      </c>
      <c r="IH90" s="6">
        <f>SUM(IH79, -IH86,)</f>
        <v>0</v>
      </c>
      <c r="II90" s="6">
        <f t="shared" ref="II90:IL90" si="258">SUM(II79, -II86)</f>
        <v>0</v>
      </c>
      <c r="IJ90" s="6">
        <f t="shared" si="258"/>
        <v>0</v>
      </c>
      <c r="IK90" s="6">
        <f t="shared" si="258"/>
        <v>0</v>
      </c>
      <c r="IL90" s="6">
        <f t="shared" si="258"/>
        <v>0</v>
      </c>
      <c r="IM90" s="6">
        <f>SUM(IM79, -IM86,)</f>
        <v>0</v>
      </c>
      <c r="IN90" s="6">
        <f>SUM(IN79, -IN86,)</f>
        <v>0</v>
      </c>
      <c r="IO90" s="6">
        <f t="shared" ref="IO90:IR90" si="259">SUM(IO79, -IO86)</f>
        <v>0</v>
      </c>
      <c r="IP90" s="6">
        <f t="shared" si="259"/>
        <v>0</v>
      </c>
      <c r="IQ90" s="6">
        <f t="shared" si="259"/>
        <v>0</v>
      </c>
      <c r="IR90" s="6">
        <f t="shared" si="259"/>
        <v>0</v>
      </c>
      <c r="IS90" s="6">
        <f>SUM(IS79, -IS86,)</f>
        <v>0</v>
      </c>
      <c r="IT90" s="6">
        <f>SUM(IT79, -IT86,)</f>
        <v>0</v>
      </c>
      <c r="IU90" s="6">
        <f t="shared" ref="IU90:IX90" si="260">SUM(IU79, -IU86)</f>
        <v>0</v>
      </c>
      <c r="IV90" s="6">
        <f t="shared" si="260"/>
        <v>0</v>
      </c>
      <c r="IW90" s="6">
        <f t="shared" si="260"/>
        <v>0</v>
      </c>
      <c r="IX90" s="6">
        <f t="shared" si="260"/>
        <v>0</v>
      </c>
      <c r="IY90" s="6">
        <f>SUM(IY79, -IY86,)</f>
        <v>0</v>
      </c>
      <c r="IZ90" s="6">
        <f>SUM(IZ79, -IZ86,)</f>
        <v>0</v>
      </c>
      <c r="JA90" s="6">
        <f t="shared" ref="JA90:JD90" si="261">SUM(JA79, -JA86)</f>
        <v>0</v>
      </c>
      <c r="JB90" s="6">
        <f t="shared" si="261"/>
        <v>0</v>
      </c>
      <c r="JC90" s="6">
        <f t="shared" si="261"/>
        <v>0</v>
      </c>
      <c r="JD90" s="6">
        <f t="shared" si="261"/>
        <v>0</v>
      </c>
      <c r="JE90" s="6">
        <f>SUM(JE79, -JE86,)</f>
        <v>0</v>
      </c>
      <c r="JF90" s="6">
        <f>SUM(JF79, -JF86,)</f>
        <v>0</v>
      </c>
      <c r="JG90" s="6">
        <f t="shared" ref="JG90:JJ90" si="262">SUM(JG79, -JG86)</f>
        <v>0</v>
      </c>
      <c r="JH90" s="6">
        <f t="shared" si="262"/>
        <v>0</v>
      </c>
      <c r="JI90" s="6">
        <f t="shared" si="262"/>
        <v>0</v>
      </c>
      <c r="JJ90" s="6">
        <f t="shared" si="262"/>
        <v>0</v>
      </c>
      <c r="JK90" s="6">
        <f>SUM(JK79, -JK86,)</f>
        <v>0</v>
      </c>
      <c r="JL90" s="6">
        <f>SUM(JL79, -JL86,)</f>
        <v>0</v>
      </c>
      <c r="JM90" s="6">
        <f t="shared" ref="JM90:JS90" si="263">SUM(JM79, -JM86)</f>
        <v>0</v>
      </c>
      <c r="JN90" s="6">
        <f t="shared" si="263"/>
        <v>0</v>
      </c>
      <c r="JO90" s="6">
        <f t="shared" si="263"/>
        <v>0</v>
      </c>
      <c r="JP90" s="6">
        <f t="shared" si="263"/>
        <v>0</v>
      </c>
      <c r="JQ90" s="6">
        <f t="shared" si="263"/>
        <v>0</v>
      </c>
      <c r="JR90" s="6">
        <f t="shared" si="263"/>
        <v>0</v>
      </c>
      <c r="JS90" s="6">
        <f t="shared" si="263"/>
        <v>0</v>
      </c>
    </row>
    <row r="91" spans="1:279" ht="15.75" thickBot="1" x14ac:dyDescent="0.3">
      <c r="A91" s="60"/>
      <c r="B91" s="60"/>
      <c r="C91" s="103"/>
      <c r="D91" s="155" t="s">
        <v>44</v>
      </c>
      <c r="E91" s="42" t="s">
        <v>60</v>
      </c>
      <c r="F91" s="156" t="s">
        <v>38</v>
      </c>
      <c r="G91" s="159" t="s">
        <v>40</v>
      </c>
      <c r="H91" s="118" t="s">
        <v>60</v>
      </c>
      <c r="I91" s="181" t="s">
        <v>38</v>
      </c>
      <c r="J91" s="159" t="s">
        <v>38</v>
      </c>
      <c r="K91" s="124" t="s">
        <v>53</v>
      </c>
      <c r="L91" s="187" t="s">
        <v>59</v>
      </c>
      <c r="M91" s="201" t="s">
        <v>59</v>
      </c>
      <c r="N91" s="115" t="s">
        <v>52</v>
      </c>
      <c r="O91" s="187" t="s">
        <v>41</v>
      </c>
      <c r="P91" s="201" t="s">
        <v>48</v>
      </c>
      <c r="Q91" s="115" t="s">
        <v>39</v>
      </c>
      <c r="R91" s="175" t="s">
        <v>52</v>
      </c>
      <c r="S91" s="229" t="s">
        <v>41</v>
      </c>
      <c r="T91" s="36" t="s">
        <v>41</v>
      </c>
      <c r="U91" s="158" t="s">
        <v>63</v>
      </c>
      <c r="V91" s="228" t="s">
        <v>64</v>
      </c>
      <c r="W91" s="45" t="s">
        <v>39</v>
      </c>
      <c r="X91" s="144" t="s">
        <v>57</v>
      </c>
      <c r="Y91" s="143" t="s">
        <v>68</v>
      </c>
      <c r="Z91" s="118" t="s">
        <v>68</v>
      </c>
      <c r="AA91" s="187" t="s">
        <v>67</v>
      </c>
      <c r="AB91" s="201" t="s">
        <v>48</v>
      </c>
      <c r="AC91" s="189" t="s">
        <v>51</v>
      </c>
      <c r="AD91" s="200" t="s">
        <v>51</v>
      </c>
      <c r="AE91" s="224" t="s">
        <v>55</v>
      </c>
      <c r="AF91" s="32" t="s">
        <v>53</v>
      </c>
      <c r="AG91" s="234" t="s">
        <v>44</v>
      </c>
      <c r="AH91" s="165" t="s">
        <v>44</v>
      </c>
      <c r="AI91" s="169" t="s">
        <v>48</v>
      </c>
      <c r="AJ91" s="187" t="s">
        <v>48</v>
      </c>
      <c r="AK91" s="228" t="s">
        <v>64</v>
      </c>
      <c r="AL91" s="45" t="s">
        <v>57</v>
      </c>
      <c r="AM91" s="148" t="s">
        <v>68</v>
      </c>
      <c r="AN91" s="143" t="s">
        <v>68</v>
      </c>
      <c r="AO91" s="189" t="s">
        <v>37</v>
      </c>
      <c r="AP91" s="181" t="s">
        <v>38</v>
      </c>
      <c r="AQ91" s="159" t="s">
        <v>38</v>
      </c>
      <c r="AR91" s="120" t="s">
        <v>38</v>
      </c>
      <c r="AS91" s="181" t="s">
        <v>38</v>
      </c>
      <c r="AT91" s="232" t="s">
        <v>57</v>
      </c>
      <c r="AU91" s="32" t="s">
        <v>40</v>
      </c>
      <c r="AV91" s="148" t="s">
        <v>68</v>
      </c>
      <c r="AW91" s="201" t="s">
        <v>67</v>
      </c>
      <c r="AX91" s="169" t="s">
        <v>67</v>
      </c>
      <c r="AY91" s="181" t="s">
        <v>38</v>
      </c>
      <c r="AZ91" s="159" t="s">
        <v>38</v>
      </c>
      <c r="BA91" s="120" t="s">
        <v>38</v>
      </c>
      <c r="BB91" s="181" t="s">
        <v>38</v>
      </c>
      <c r="BC91" s="164" t="s">
        <v>63</v>
      </c>
      <c r="BD91" s="189" t="s">
        <v>53</v>
      </c>
      <c r="BE91" s="183" t="s">
        <v>40</v>
      </c>
      <c r="BF91" s="164" t="s">
        <v>40</v>
      </c>
      <c r="BG91" s="124" t="s">
        <v>40</v>
      </c>
      <c r="BH91" s="187" t="s">
        <v>67</v>
      </c>
      <c r="BI91" s="164" t="s">
        <v>40</v>
      </c>
      <c r="BJ91" s="261" t="s">
        <v>54</v>
      </c>
      <c r="BK91" s="183" t="s">
        <v>40</v>
      </c>
      <c r="BL91" s="201" t="s">
        <v>67</v>
      </c>
      <c r="BM91" s="123" t="s">
        <v>45</v>
      </c>
      <c r="BN91" s="187" t="s">
        <v>41</v>
      </c>
      <c r="BO91" s="189" t="s">
        <v>44</v>
      </c>
      <c r="BP91" s="169" t="s">
        <v>67</v>
      </c>
      <c r="BQ91" s="169" t="s">
        <v>41</v>
      </c>
      <c r="BS91" s="201" t="s">
        <v>67</v>
      </c>
      <c r="BT91" s="189" t="s">
        <v>52</v>
      </c>
      <c r="BU91" s="200" t="s">
        <v>44</v>
      </c>
      <c r="BV91" s="164" t="s">
        <v>47</v>
      </c>
      <c r="BW91" s="124" t="s">
        <v>47</v>
      </c>
      <c r="BX91" s="200" t="s">
        <v>44</v>
      </c>
      <c r="BY91" s="238" t="s">
        <v>44</v>
      </c>
      <c r="BZ91" s="18" t="s">
        <v>45</v>
      </c>
      <c r="CA91" s="166" t="s">
        <v>41</v>
      </c>
      <c r="CB91" s="201" t="s">
        <v>48</v>
      </c>
      <c r="CC91" s="189" t="s">
        <v>37</v>
      </c>
      <c r="CD91" s="200" t="s">
        <v>37</v>
      </c>
      <c r="CE91" s="165" t="s">
        <v>37</v>
      </c>
      <c r="CF91" s="124" t="s">
        <v>47</v>
      </c>
      <c r="CG91" s="264" t="s">
        <v>54</v>
      </c>
      <c r="CH91" s="162" t="s">
        <v>54</v>
      </c>
      <c r="CI91" s="118" t="s">
        <v>68</v>
      </c>
      <c r="CJ91" s="264" t="s">
        <v>54</v>
      </c>
      <c r="CK91" s="164" t="s">
        <v>47</v>
      </c>
      <c r="CL91" s="189" t="s">
        <v>37</v>
      </c>
      <c r="CM91" s="187" t="s">
        <v>67</v>
      </c>
      <c r="CN91" s="201" t="s">
        <v>67</v>
      </c>
      <c r="CO91" s="124" t="s">
        <v>47</v>
      </c>
      <c r="CP91" s="187" t="s">
        <v>67</v>
      </c>
      <c r="CQ91" s="201" t="s">
        <v>48</v>
      </c>
      <c r="CR91" s="123" t="s">
        <v>45</v>
      </c>
      <c r="CS91" s="183" t="s">
        <v>47</v>
      </c>
      <c r="CT91" s="164" t="s">
        <v>47</v>
      </c>
      <c r="CU91" s="120" t="s">
        <v>39</v>
      </c>
      <c r="CV91" s="184" t="s">
        <v>45</v>
      </c>
      <c r="CW91" s="164" t="s">
        <v>47</v>
      </c>
      <c r="CX91" s="118" t="s">
        <v>42</v>
      </c>
      <c r="CY91" s="178" t="s">
        <v>42</v>
      </c>
      <c r="CZ91" s="124" t="s">
        <v>47</v>
      </c>
      <c r="DA91" s="60"/>
      <c r="DB91" s="60"/>
      <c r="DC91" s="60"/>
      <c r="DD91" s="60"/>
      <c r="DE91" s="60"/>
      <c r="DF91" s="60"/>
      <c r="DG91" s="60"/>
      <c r="DH91" s="60"/>
      <c r="DI91" s="60"/>
      <c r="DJ91" s="60"/>
      <c r="DK91" s="60"/>
      <c r="DL91" s="60"/>
      <c r="DM91" s="60"/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4">
        <f>SUM(C79, -C85)</f>
        <v>0</v>
      </c>
      <c r="D92" s="147">
        <f>SUM(D53, -D56)</f>
        <v>1.43E-2</v>
      </c>
      <c r="E92" s="15">
        <f>SUM(E52, -E54)</f>
        <v>3.4700000000000002E-2</v>
      </c>
      <c r="F92" s="152">
        <f>SUM(F53, -F55)</f>
        <v>7.039999999999999E-2</v>
      </c>
      <c r="G92" s="147">
        <f>SUM(G53, -G56)</f>
        <v>8.77E-2</v>
      </c>
      <c r="H92" s="121">
        <f>SUM(H52, -H54)</f>
        <v>8.9499999999999996E-2</v>
      </c>
      <c r="I92" s="180">
        <f>SUM(I53, -I57)</f>
        <v>4.7500000000000001E-2</v>
      </c>
      <c r="J92" s="147">
        <f>SUM(J53, -J57)</f>
        <v>4.87E-2</v>
      </c>
      <c r="K92" s="117">
        <f>SUM(K53, -K57)</f>
        <v>5.1000000000000004E-2</v>
      </c>
      <c r="L92" s="176">
        <f>SUM(L54, -L58)</f>
        <v>6.9499999999999992E-2</v>
      </c>
      <c r="M92" s="154">
        <f>SUM(M54, -M58)</f>
        <v>7.2399999999999992E-2</v>
      </c>
      <c r="N92" s="116">
        <f>SUM(N53, -N55)</f>
        <v>6.8599999999999994E-2</v>
      </c>
      <c r="O92" s="180">
        <f>SUM(O53, -O58)</f>
        <v>4.5799999999999993E-2</v>
      </c>
      <c r="P92" s="147">
        <f>SUM(P53, -P58)</f>
        <v>2.5600000000000001E-2</v>
      </c>
      <c r="Q92" s="117">
        <f>SUM(Q53, -Q58)</f>
        <v>4.02E-2</v>
      </c>
      <c r="R92" s="176">
        <f>SUM(R53, -R58)</f>
        <v>5.1400000000000001E-2</v>
      </c>
      <c r="S92" s="225">
        <f>SUM(S53, -S58)</f>
        <v>5.4400000000000004E-2</v>
      </c>
      <c r="T92" s="15">
        <f>SUM(T53, -T57)</f>
        <v>7.3200000000000001E-2</v>
      </c>
      <c r="U92" s="151">
        <f>SUM(U52, -U54)</f>
        <v>7.2000000000000008E-2</v>
      </c>
      <c r="V92" s="225">
        <f>SUM(V52, -V54)</f>
        <v>7.8699999999999992E-2</v>
      </c>
      <c r="W92" s="94">
        <f>SUM(W54, -W58)</f>
        <v>8.2799999999999999E-2</v>
      </c>
      <c r="X92" s="151">
        <f>SUM(X54, -X58)</f>
        <v>8.6099999999999996E-2</v>
      </c>
      <c r="Y92" s="145">
        <f>SUM(Y51, -Y53)</f>
        <v>0.11080000000000001</v>
      </c>
      <c r="Z92" s="117">
        <f>SUM(Z51, -Z53)</f>
        <v>9.2200000000000004E-2</v>
      </c>
      <c r="AA92" s="188">
        <f>SUM(AA53, -AA55)</f>
        <v>0.10059999999999999</v>
      </c>
      <c r="AB92" s="147">
        <f>SUM(AB53, -AB56)</f>
        <v>8.8200000000000001E-2</v>
      </c>
      <c r="AC92" s="121">
        <f>SUM(AC54, -AC58)</f>
        <v>9.3599999999999989E-2</v>
      </c>
      <c r="AD92" s="180">
        <f>SUM(AD54, -AD58)</f>
        <v>9.240000000000001E-2</v>
      </c>
      <c r="AE92" s="226">
        <f>SUM(AE51, -AE54)</f>
        <v>0.10850000000000001</v>
      </c>
      <c r="AF92" s="94">
        <f>SUM(AF52, -AF54)</f>
        <v>0.1027</v>
      </c>
      <c r="AG92" s="152">
        <f>SUM(AG54, -AG57)</f>
        <v>0.1051</v>
      </c>
      <c r="AH92" s="147">
        <f>SUM(AH54, -AH57)</f>
        <v>0.1216</v>
      </c>
      <c r="AI92" s="121">
        <f>SUM(AI54, -AI57)</f>
        <v>0.1031</v>
      </c>
      <c r="AJ92" s="180">
        <f>SUM(AJ54, -AJ57)</f>
        <v>0.10830000000000001</v>
      </c>
      <c r="AK92" s="225">
        <f>SUM(AK52, -AK54)</f>
        <v>0.1099</v>
      </c>
      <c r="AL92" s="94">
        <f>SUM(AL55, -AL58)</f>
        <v>0.11859999999999998</v>
      </c>
      <c r="AM92" s="151">
        <f>SUM(AM51, -AM54)</f>
        <v>0.14220000000000002</v>
      </c>
      <c r="AN92" s="145">
        <f>SUM(AN51, -AN54)</f>
        <v>0.1426</v>
      </c>
      <c r="AO92" s="121">
        <f>SUM(AO53, -AO55)</f>
        <v>0.1341</v>
      </c>
      <c r="AP92" s="179">
        <f>SUM(AP55, -AP58)</f>
        <v>0.13</v>
      </c>
      <c r="AQ92" s="149">
        <f>SUM(AQ55, -AQ58)</f>
        <v>0.12819999999999998</v>
      </c>
      <c r="AR92" s="119">
        <f>SUM(AR55, -AR58)</f>
        <v>0.1525</v>
      </c>
      <c r="AS92" s="179">
        <f>SUM(AS55, -AS58)</f>
        <v>0.14380000000000001</v>
      </c>
      <c r="AT92" s="227">
        <f>SUM(AT56, -AT58)</f>
        <v>0.1142</v>
      </c>
      <c r="AU92" s="15">
        <f>SUM(AU52, -AU55)</f>
        <v>0.1169</v>
      </c>
      <c r="AV92" s="151">
        <f>SUM(AV51, -AV54)</f>
        <v>0.1215</v>
      </c>
      <c r="AW92" s="167">
        <f>SUM(AW54, -AW57)</f>
        <v>0.1242</v>
      </c>
      <c r="AX92" s="209">
        <f>SUM(AX54, -AX57)</f>
        <v>0.12689999999999999</v>
      </c>
      <c r="AY92" s="179">
        <f>SUM(AY55, -AY58)</f>
        <v>0.12740000000000001</v>
      </c>
      <c r="AZ92" s="149">
        <f>SUM(AZ55, -AZ58)</f>
        <v>0.12590000000000001</v>
      </c>
      <c r="BA92" s="119">
        <f>SUM(BA55, -BA58)</f>
        <v>0.13100000000000001</v>
      </c>
      <c r="BB92" s="179">
        <f>SUM(BB55, -BB58)</f>
        <v>0.1396</v>
      </c>
      <c r="BC92" s="145">
        <f>SUM(BC53, -BC56)</f>
        <v>0.13739999999999999</v>
      </c>
      <c r="BD92" s="117">
        <f>SUM(BD51, -BD53)</f>
        <v>0.1462</v>
      </c>
      <c r="BE92" s="180">
        <f>SUM(BE53, -BE55)</f>
        <v>0.1663</v>
      </c>
      <c r="BF92" s="147">
        <f>SUM(BF53, -BF55)</f>
        <v>0.17220000000000002</v>
      </c>
      <c r="BG92" s="121">
        <f>SUM(BG53, -BG55)</f>
        <v>0.15629999999999999</v>
      </c>
      <c r="BH92" s="188">
        <f>SUM(BH54, -BH57)</f>
        <v>0.14879999999999999</v>
      </c>
      <c r="BI92" s="147">
        <f>SUM(BI54, -BI56)</f>
        <v>0.14479999999999998</v>
      </c>
      <c r="BJ92" s="121">
        <f>SUM(BJ51, -BJ54)</f>
        <v>0.14419999999999999</v>
      </c>
      <c r="BK92" s="180">
        <f>SUM(BK53, -BK56)</f>
        <v>0.13389999999999999</v>
      </c>
      <c r="BL92" s="167">
        <f>SUM(BL54, -BL57)</f>
        <v>0.16209999999999999</v>
      </c>
      <c r="BM92" s="209">
        <f>SUM(BM55, -BM58)</f>
        <v>0.16420000000000001</v>
      </c>
      <c r="BN92" s="180">
        <f>SUM(BN54, -BN56)</f>
        <v>0.19519999999999998</v>
      </c>
      <c r="BO92" s="121">
        <f>SUM(BO52, -BO55)</f>
        <v>0.20130000000000001</v>
      </c>
      <c r="BP92" s="209">
        <f>SUM(BP54, -BP56)</f>
        <v>0.19889999999999999</v>
      </c>
      <c r="BQ92" s="121">
        <f>SUM(BQ54, -BQ57)</f>
        <v>0.2218</v>
      </c>
      <c r="BS92" s="167">
        <f>SUM(BS54, -BS57)</f>
        <v>0.2147</v>
      </c>
      <c r="BT92" s="116">
        <f>SUM(BT54, -BT56)</f>
        <v>0.21329999999999999</v>
      </c>
      <c r="BU92" s="180">
        <f>SUM(BU53, -BU55)</f>
        <v>0.20239999999999997</v>
      </c>
      <c r="BV92" s="147">
        <f>SUM(BV53, -BV55)</f>
        <v>0.20419999999999999</v>
      </c>
      <c r="BW92" s="121">
        <f>SUM(BW53, -BW55)</f>
        <v>0.18729999999999999</v>
      </c>
      <c r="BX92" s="180">
        <f>SUM(BX53, -BX55)</f>
        <v>0.18959999999999999</v>
      </c>
      <c r="BY92" s="225">
        <f>SUM(BY53, -BY55)</f>
        <v>0.20250000000000001</v>
      </c>
      <c r="BZ92" s="220">
        <f>SUM(BZ55, -BZ58)</f>
        <v>0.19589999999999996</v>
      </c>
      <c r="CA92" s="152">
        <f>SUM(CA53, -CA55)</f>
        <v>0.1958</v>
      </c>
      <c r="CB92" s="147">
        <f>SUM(CB53, -CB56)</f>
        <v>0.16400000000000001</v>
      </c>
      <c r="CC92" s="121">
        <f>SUM(CC52, -CC55)</f>
        <v>0.16320000000000001</v>
      </c>
      <c r="CD92" s="180">
        <f>SUM(CD52, -CD55)</f>
        <v>0.15360000000000001</v>
      </c>
      <c r="CE92" s="147">
        <f>SUM(CE52, -CE55)</f>
        <v>0.15240000000000001</v>
      </c>
      <c r="CF92" s="121">
        <f>SUM(CF53, -CF56)</f>
        <v>0.1361</v>
      </c>
      <c r="CG92" s="180">
        <f>SUM(CG51, -CG54)</f>
        <v>0.1439</v>
      </c>
      <c r="CH92" s="147">
        <f>SUM(CH51, -CH54)</f>
        <v>0.1275</v>
      </c>
      <c r="CI92" s="117">
        <f>SUM(CI52, -CI54)</f>
        <v>0.14460000000000001</v>
      </c>
      <c r="CJ92" s="180">
        <f>SUM(CJ52, -CJ54)</f>
        <v>0.1381</v>
      </c>
      <c r="CK92" s="147">
        <f>SUM(CK53, -CK56)</f>
        <v>0.13289999999999999</v>
      </c>
      <c r="CL92" s="121">
        <f>SUM(CL52, -CL55)</f>
        <v>0.13450000000000001</v>
      </c>
      <c r="CM92" s="188">
        <f>SUM(CM54, -CM57)</f>
        <v>0.12739999999999999</v>
      </c>
      <c r="CN92" s="167">
        <f>SUM(CN54, -CN57)</f>
        <v>0.1421</v>
      </c>
      <c r="CO92" s="121">
        <f>SUM(CO53, -CO56)</f>
        <v>0.14729999999999999</v>
      </c>
      <c r="CP92" s="188">
        <f>SUM(CP54, -CP57)</f>
        <v>0.14030000000000001</v>
      </c>
      <c r="CQ92" s="147">
        <f>SUM(CQ53, -CQ56)</f>
        <v>0.17949999999999999</v>
      </c>
      <c r="CR92" s="209">
        <f>SUM(CR56, -CR58)</f>
        <v>0.16770000000000002</v>
      </c>
      <c r="CS92" s="180">
        <f>SUM(CS54, -CS56)</f>
        <v>0.16570000000000001</v>
      </c>
      <c r="CT92" s="147">
        <f>SUM(CT54, -CT56)</f>
        <v>0.19120000000000001</v>
      </c>
      <c r="CU92" s="117">
        <f>SUM(CU55, -CU57)</f>
        <v>0.1699</v>
      </c>
      <c r="CV92" s="188">
        <f>SUM(CV56, -CV58)</f>
        <v>0.15489999999999998</v>
      </c>
      <c r="CW92" s="147">
        <f>SUM(CW54, -CW56)</f>
        <v>0.15010000000000001</v>
      </c>
      <c r="CX92" s="121">
        <f>SUM(CX51, -CX55)</f>
        <v>0.17710000000000001</v>
      </c>
      <c r="CY92" s="180">
        <f>SUM(CY51, -CY55)</f>
        <v>0.19890000000000002</v>
      </c>
      <c r="CZ92" s="121">
        <f>SUM(CZ54, -CZ56)</f>
        <v>0.19600000000000001</v>
      </c>
      <c r="DA92" s="6">
        <f>SUM(DA80, -DA86)</f>
        <v>0</v>
      </c>
      <c r="DB92" s="6">
        <f>SUM(DB79, -DB85)</f>
        <v>0</v>
      </c>
      <c r="DC92" s="6">
        <f>SUM(DC79, -DC85)</f>
        <v>0</v>
      </c>
      <c r="DD92" s="6">
        <f>SUM(DD79, -DD85)</f>
        <v>0</v>
      </c>
      <c r="DE92" s="6">
        <f>SUM(DE79, -DE85)</f>
        <v>0</v>
      </c>
      <c r="DF92" s="6">
        <f>SUM(DF79, -DF85,)</f>
        <v>0</v>
      </c>
      <c r="DG92" s="6">
        <f>SUM(DG80, -DG86)</f>
        <v>0</v>
      </c>
      <c r="DH92" s="6">
        <f>SUM(DH79, -DH85)</f>
        <v>0</v>
      </c>
      <c r="DI92" s="6">
        <f>SUM(DI79, -DI85)</f>
        <v>0</v>
      </c>
      <c r="DJ92" s="6">
        <f>SUM(DJ79, -DJ85)</f>
        <v>0</v>
      </c>
      <c r="DK92" s="6">
        <f>SUM(DK79, -DK85)</f>
        <v>0</v>
      </c>
      <c r="DL92" s="6">
        <f>SUM(DL79, -DL85,)</f>
        <v>0</v>
      </c>
      <c r="DM92" s="6">
        <f>SUM(DM80, -DM86)</f>
        <v>0</v>
      </c>
      <c r="DN92" s="6">
        <f>SUM(DN79, -DN85)</f>
        <v>0</v>
      </c>
      <c r="DO92" s="6">
        <f>SUM(DO79, -DO85)</f>
        <v>0</v>
      </c>
      <c r="DP92" s="6">
        <f>SUM(DP79, -DP85)</f>
        <v>0</v>
      </c>
      <c r="DQ92" s="6">
        <f>SUM(DQ79, -DQ85)</f>
        <v>0</v>
      </c>
      <c r="DR92" s="6">
        <f>SUM(DR79, -DR85,)</f>
        <v>0</v>
      </c>
      <c r="DS92" s="6">
        <f>SUM(DS80, -DS86)</f>
        <v>0</v>
      </c>
      <c r="DT92" s="6">
        <f>SUM(DT79, -DT85)</f>
        <v>0</v>
      </c>
      <c r="DU92" s="6">
        <f>SUM(DU79, -DU85)</f>
        <v>0</v>
      </c>
      <c r="DV92" s="6">
        <f>SUM(DV79, -DV85)</f>
        <v>0</v>
      </c>
      <c r="DW92" s="6">
        <f>SUM(DW79, -DW85)</f>
        <v>0</v>
      </c>
      <c r="DX92" s="6">
        <f>SUM(DX79, -DX85,)</f>
        <v>0</v>
      </c>
      <c r="DY92" s="6">
        <f>SUM(DY80, -DY86)</f>
        <v>0</v>
      </c>
      <c r="DZ92" s="6">
        <f>SUM(DZ79, -DZ85)</f>
        <v>0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6">
        <f>SUM(EK79, -EK85)</f>
        <v>0</v>
      </c>
      <c r="EL92" s="6">
        <f>SUM(EL79, -EL85)</f>
        <v>0</v>
      </c>
      <c r="EM92" s="6">
        <f>SUM(EM79, -EM85)</f>
        <v>0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3"/>
      <c r="D93" s="153" t="s">
        <v>57</v>
      </c>
      <c r="E93" s="11" t="s">
        <v>38</v>
      </c>
      <c r="F93" s="156" t="s">
        <v>40</v>
      </c>
      <c r="G93" s="143" t="s">
        <v>49</v>
      </c>
      <c r="H93" s="120" t="s">
        <v>40</v>
      </c>
      <c r="I93" s="175" t="s">
        <v>70</v>
      </c>
      <c r="J93" s="164" t="s">
        <v>53</v>
      </c>
      <c r="K93" s="120" t="s">
        <v>38</v>
      </c>
      <c r="L93" s="175" t="s">
        <v>39</v>
      </c>
      <c r="M93" s="153" t="s">
        <v>52</v>
      </c>
      <c r="N93" s="169" t="s">
        <v>59</v>
      </c>
      <c r="O93" s="175" t="s">
        <v>39</v>
      </c>
      <c r="P93" s="201" t="s">
        <v>41</v>
      </c>
      <c r="Q93" s="115" t="s">
        <v>46</v>
      </c>
      <c r="R93" s="175" t="s">
        <v>46</v>
      </c>
      <c r="S93" s="230" t="s">
        <v>54</v>
      </c>
      <c r="T93" s="32" t="s">
        <v>64</v>
      </c>
      <c r="U93" s="163" t="s">
        <v>36</v>
      </c>
      <c r="V93" s="233" t="s">
        <v>36</v>
      </c>
      <c r="W93" s="45" t="s">
        <v>52</v>
      </c>
      <c r="X93" s="166" t="s">
        <v>41</v>
      </c>
      <c r="Y93" s="153" t="s">
        <v>57</v>
      </c>
      <c r="Z93" s="169" t="s">
        <v>67</v>
      </c>
      <c r="AA93" s="200" t="s">
        <v>51</v>
      </c>
      <c r="AB93" s="143" t="s">
        <v>68</v>
      </c>
      <c r="AC93" s="115" t="s">
        <v>57</v>
      </c>
      <c r="AD93" s="200" t="s">
        <v>37</v>
      </c>
      <c r="AE93" s="228" t="s">
        <v>53</v>
      </c>
      <c r="AF93" s="45" t="s">
        <v>57</v>
      </c>
      <c r="AG93" s="158" t="s">
        <v>53</v>
      </c>
      <c r="AH93" s="153" t="s">
        <v>57</v>
      </c>
      <c r="AI93" s="115" t="s">
        <v>57</v>
      </c>
      <c r="AJ93" s="200" t="s">
        <v>52</v>
      </c>
      <c r="AK93" s="224" t="s">
        <v>55</v>
      </c>
      <c r="AL93" s="23" t="s">
        <v>37</v>
      </c>
      <c r="AM93" s="158" t="s">
        <v>64</v>
      </c>
      <c r="AN93" s="159" t="s">
        <v>38</v>
      </c>
      <c r="AO93" s="124" t="s">
        <v>64</v>
      </c>
      <c r="AP93" s="183" t="s">
        <v>64</v>
      </c>
      <c r="AQ93" s="165" t="s">
        <v>44</v>
      </c>
      <c r="AR93" s="189" t="s">
        <v>44</v>
      </c>
      <c r="AS93" s="183" t="s">
        <v>64</v>
      </c>
      <c r="AT93" s="228" t="s">
        <v>40</v>
      </c>
      <c r="AU93" s="23" t="s">
        <v>37</v>
      </c>
      <c r="AV93" s="270" t="s">
        <v>54</v>
      </c>
      <c r="AW93" s="164" t="s">
        <v>40</v>
      </c>
      <c r="AX93" s="261" t="s">
        <v>54</v>
      </c>
      <c r="AY93" s="183" t="s">
        <v>40</v>
      </c>
      <c r="AZ93" s="201" t="s">
        <v>67</v>
      </c>
      <c r="BA93" s="169" t="s">
        <v>67</v>
      </c>
      <c r="BB93" s="187" t="s">
        <v>48</v>
      </c>
      <c r="BC93" s="159" t="s">
        <v>38</v>
      </c>
      <c r="BD93" s="124" t="s">
        <v>47</v>
      </c>
      <c r="BE93" s="264" t="s">
        <v>54</v>
      </c>
      <c r="BF93" s="201" t="s">
        <v>48</v>
      </c>
      <c r="BG93" s="261" t="s">
        <v>54</v>
      </c>
      <c r="BH93" s="183" t="s">
        <v>47</v>
      </c>
      <c r="BI93" s="201" t="s">
        <v>48</v>
      </c>
      <c r="BJ93" s="124" t="s">
        <v>47</v>
      </c>
      <c r="BK93" s="181" t="s">
        <v>38</v>
      </c>
      <c r="BL93" s="155" t="s">
        <v>45</v>
      </c>
      <c r="BM93" s="169" t="s">
        <v>67</v>
      </c>
      <c r="BN93" s="183" t="s">
        <v>47</v>
      </c>
      <c r="BO93" s="124" t="s">
        <v>47</v>
      </c>
      <c r="BP93" s="189" t="s">
        <v>44</v>
      </c>
      <c r="BQ93" s="169" t="s">
        <v>67</v>
      </c>
      <c r="BS93" s="201" t="s">
        <v>41</v>
      </c>
      <c r="BT93" s="169" t="s">
        <v>48</v>
      </c>
      <c r="BU93" s="187" t="s">
        <v>41</v>
      </c>
      <c r="BV93" s="201" t="s">
        <v>41</v>
      </c>
      <c r="BW93" s="169" t="s">
        <v>41</v>
      </c>
      <c r="BX93" s="187" t="s">
        <v>41</v>
      </c>
      <c r="BY93" s="229" t="s">
        <v>41</v>
      </c>
      <c r="BZ93" s="23" t="s">
        <v>37</v>
      </c>
      <c r="CA93" s="156" t="s">
        <v>38</v>
      </c>
      <c r="CB93" s="165" t="s">
        <v>37</v>
      </c>
      <c r="CC93" s="169" t="s">
        <v>48</v>
      </c>
      <c r="CD93" s="187" t="s">
        <v>67</v>
      </c>
      <c r="CE93" s="162" t="s">
        <v>54</v>
      </c>
      <c r="CF93" s="189" t="s">
        <v>37</v>
      </c>
      <c r="CG93" s="178" t="s">
        <v>68</v>
      </c>
      <c r="CH93" s="153" t="s">
        <v>57</v>
      </c>
      <c r="CI93" s="124" t="s">
        <v>63</v>
      </c>
      <c r="CJ93" s="184" t="s">
        <v>45</v>
      </c>
      <c r="CK93" s="201" t="s">
        <v>67</v>
      </c>
      <c r="CL93" s="118" t="s">
        <v>65</v>
      </c>
      <c r="CM93" s="178" t="s">
        <v>65</v>
      </c>
      <c r="CN93" s="159" t="s">
        <v>39</v>
      </c>
      <c r="CO93" s="169" t="s">
        <v>67</v>
      </c>
      <c r="CP93" s="200" t="s">
        <v>37</v>
      </c>
      <c r="CQ93" s="164" t="s">
        <v>47</v>
      </c>
      <c r="CR93" s="169" t="s">
        <v>48</v>
      </c>
      <c r="CS93" s="181" t="s">
        <v>39</v>
      </c>
      <c r="CT93" s="155" t="s">
        <v>45</v>
      </c>
      <c r="CU93" s="189" t="s">
        <v>44</v>
      </c>
      <c r="CV93" s="200" t="s">
        <v>44</v>
      </c>
      <c r="CW93" s="155" t="s">
        <v>45</v>
      </c>
      <c r="CX93" s="169" t="s">
        <v>41</v>
      </c>
      <c r="CY93" s="187" t="s">
        <v>41</v>
      </c>
      <c r="CZ93" s="169" t="s">
        <v>41</v>
      </c>
      <c r="DA93" s="60"/>
      <c r="DB93" s="60"/>
      <c r="DC93" s="60"/>
      <c r="DD93" s="60"/>
      <c r="DE93" s="60"/>
      <c r="DF93" s="60"/>
      <c r="DG93" s="60"/>
      <c r="DH93" s="60"/>
      <c r="DI93" s="60"/>
      <c r="DJ93" s="60"/>
      <c r="DK93" s="60"/>
      <c r="DL93" s="60"/>
      <c r="DM93" s="60"/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4">
        <f>SUM(C80, -C86)</f>
        <v>0</v>
      </c>
      <c r="D94" s="145">
        <f>SUM(D52, -D54)</f>
        <v>1.3599999999999999E-2</v>
      </c>
      <c r="E94" s="15">
        <f>SUM(E53, -E54)</f>
        <v>3.3500000000000002E-2</v>
      </c>
      <c r="F94" s="152">
        <f>SUM(F53, -F54)</f>
        <v>6.5199999999999994E-2</v>
      </c>
      <c r="G94" s="147">
        <f>SUM(G52, -G55)</f>
        <v>7.9899999999999999E-2</v>
      </c>
      <c r="H94" s="121">
        <f>SUM(H53, -H56)</f>
        <v>8.9099999999999999E-2</v>
      </c>
      <c r="I94" s="180">
        <f>SUM(I51, -I52)</f>
        <v>4.4599999999999987E-2</v>
      </c>
      <c r="J94" s="145">
        <f>SUM(J54, -J58)</f>
        <v>4.3299999999999991E-2</v>
      </c>
      <c r="K94" s="121">
        <f>SUM(K54, -K58)</f>
        <v>4.82E-2</v>
      </c>
      <c r="L94" s="177">
        <f>SUM(L53, -L55)</f>
        <v>6.7900000000000002E-2</v>
      </c>
      <c r="M94" s="154">
        <f>SUM(M53, -M55)</f>
        <v>7.1399999999999991E-2</v>
      </c>
      <c r="N94" s="116">
        <f>SUM(N54, -N58)</f>
        <v>5.91E-2</v>
      </c>
      <c r="O94" s="177">
        <f>SUM(O54, -O58)</f>
        <v>4.3699999999999996E-2</v>
      </c>
      <c r="P94" s="147">
        <f>SUM(P53, -P57)</f>
        <v>2.4299999999999999E-2</v>
      </c>
      <c r="Q94" s="116">
        <f>SUM(Q53, -Q57)</f>
        <v>3.9599999999999996E-2</v>
      </c>
      <c r="R94" s="176">
        <f>SUM(R53, -R57)</f>
        <v>3.9199999999999999E-2</v>
      </c>
      <c r="S94" s="225">
        <f>SUM(S53, -S57)</f>
        <v>5.0700000000000002E-2</v>
      </c>
      <c r="T94" s="15">
        <f>SUM(T52, -T53)</f>
        <v>7.1800000000000003E-2</v>
      </c>
      <c r="U94" s="151">
        <f>SUM(U55, -U58)</f>
        <v>6.8999999999999992E-2</v>
      </c>
      <c r="V94" s="227">
        <f>SUM(V55, -V58)</f>
        <v>7.0800000000000002E-2</v>
      </c>
      <c r="W94" s="95">
        <f>SUM(W54, -W57)</f>
        <v>8.1900000000000001E-2</v>
      </c>
      <c r="X94" s="152">
        <f>SUM(X53, -X57)</f>
        <v>8.2199999999999995E-2</v>
      </c>
      <c r="Y94" s="145">
        <f>SUM(Y54, -Y58)</f>
        <v>7.51E-2</v>
      </c>
      <c r="Z94" s="209">
        <f>SUM(Z53, -Z55)</f>
        <v>9.1999999999999998E-2</v>
      </c>
      <c r="AA94" s="180">
        <f>SUM(AA54, -AA58)</f>
        <v>9.3200000000000005E-2</v>
      </c>
      <c r="AB94" s="145">
        <f>SUM(AB51, -AB53)</f>
        <v>8.7599999999999997E-2</v>
      </c>
      <c r="AC94" s="117">
        <f>SUM(AC55, -AC58)</f>
        <v>8.829999999999999E-2</v>
      </c>
      <c r="AD94" s="180">
        <f>SUM(AD54, -AD57)</f>
        <v>8.48E-2</v>
      </c>
      <c r="AE94" s="227">
        <f>SUM(AE52, -AE54)</f>
        <v>0.10469999999999999</v>
      </c>
      <c r="AF94" s="94">
        <f>SUM(AF55, -AF58)</f>
        <v>9.7799999999999998E-2</v>
      </c>
      <c r="AG94" s="151">
        <f>SUM(AG52, -AG54)</f>
        <v>0.10060000000000001</v>
      </c>
      <c r="AH94" s="145">
        <f>SUM(AH55, -AH58)</f>
        <v>0.1019</v>
      </c>
      <c r="AI94" s="117">
        <f>SUM(AI55, -AI58)</f>
        <v>9.4500000000000015E-2</v>
      </c>
      <c r="AJ94" s="176">
        <f>SUM(AJ53, -AJ56)</f>
        <v>0.10139999999999999</v>
      </c>
      <c r="AK94" s="226">
        <f>SUM(AK51, -AK53)</f>
        <v>0.10909999999999999</v>
      </c>
      <c r="AL94" s="15">
        <f>SUM(AL53, -AL56)</f>
        <v>0.10680000000000001</v>
      </c>
      <c r="AM94" s="152">
        <f>SUM(AM52, -AM54)</f>
        <v>0.12249999999999998</v>
      </c>
      <c r="AN94" s="149">
        <f>SUM(AN55, -AN58)</f>
        <v>0.11660000000000001</v>
      </c>
      <c r="AO94" s="121">
        <f>SUM(AO52, -AO54)</f>
        <v>0.12249999999999998</v>
      </c>
      <c r="AP94" s="180">
        <f>SUM(AP52, -AP54)</f>
        <v>0.1182</v>
      </c>
      <c r="AQ94" s="147">
        <f>SUM(AQ53, -AQ56)</f>
        <v>0.1239</v>
      </c>
      <c r="AR94" s="121">
        <f>SUM(AR53, -AR56)</f>
        <v>0.1391</v>
      </c>
      <c r="AS94" s="180">
        <f>SUM(AS52, -AS54)</f>
        <v>0.12789999999999999</v>
      </c>
      <c r="AT94" s="225">
        <f>SUM(AT52, -AT55)</f>
        <v>0.11269999999999999</v>
      </c>
      <c r="AU94" s="15">
        <f>SUM(AU53, -AU55)</f>
        <v>0.11209999999999999</v>
      </c>
      <c r="AV94" s="152">
        <f>SUM(AV52, -AV54)</f>
        <v>0.11900000000000001</v>
      </c>
      <c r="AW94" s="147">
        <f>SUM(AW53, -AW55)</f>
        <v>0.1172</v>
      </c>
      <c r="AX94" s="121">
        <f>SUM(AX51, -AX54)</f>
        <v>0.12470000000000001</v>
      </c>
      <c r="AY94" s="180">
        <f>SUM(AY53, -AY55)</f>
        <v>0.1237</v>
      </c>
      <c r="AZ94" s="167">
        <f>SUM(AZ54, -AZ57)</f>
        <v>0.11879999999999999</v>
      </c>
      <c r="BA94" s="209">
        <f>SUM(BA54, -BA57)</f>
        <v>0.1168</v>
      </c>
      <c r="BB94" s="180">
        <f>SUM(BB54, -BB57)</f>
        <v>0.12709999999999999</v>
      </c>
      <c r="BC94" s="149">
        <f>SUM(BC55, -BC58)</f>
        <v>0.13600000000000001</v>
      </c>
      <c r="BD94" s="121">
        <f>SUM(BD53, -BD56)</f>
        <v>0.14599999999999999</v>
      </c>
      <c r="BE94" s="180">
        <f>SUM(BE51, -BE54)</f>
        <v>0.16420000000000001</v>
      </c>
      <c r="BF94" s="147">
        <f>SUM(BF54, -BF56)</f>
        <v>0.15290000000000001</v>
      </c>
      <c r="BG94" s="121">
        <f>SUM(BG51, -BG54)</f>
        <v>0.13550000000000001</v>
      </c>
      <c r="BH94" s="180">
        <f>SUM(BH53, -BH55)</f>
        <v>0.1447</v>
      </c>
      <c r="BI94" s="147">
        <f>SUM(BI53, -BI55)</f>
        <v>0.13109999999999999</v>
      </c>
      <c r="BJ94" s="121">
        <f>SUM(BJ53, -BJ55)</f>
        <v>0.13869999999999999</v>
      </c>
      <c r="BK94" s="179">
        <f>SUM(BK56, -BK58)</f>
        <v>0.12809999999999999</v>
      </c>
      <c r="BL94" s="167">
        <f>SUM(BL55, -BL58)</f>
        <v>0.15640000000000001</v>
      </c>
      <c r="BM94" s="209">
        <f>SUM(BM54, -BM57)</f>
        <v>0.15720000000000001</v>
      </c>
      <c r="BN94" s="180">
        <f>SUM(BN53, -BN55)</f>
        <v>0.19370000000000001</v>
      </c>
      <c r="BO94" s="121">
        <f>SUM(BO53, -BO55)</f>
        <v>0.1993</v>
      </c>
      <c r="BP94" s="121">
        <f>SUM(BP53, -BP55)</f>
        <v>0.19870000000000002</v>
      </c>
      <c r="BQ94" s="209">
        <f>SUM(BQ54, -BQ56)</f>
        <v>0.21629999999999999</v>
      </c>
      <c r="BS94" s="147">
        <f>SUM(BS54, -BS56)</f>
        <v>0.2142</v>
      </c>
      <c r="BT94" s="121">
        <f>SUM(BT53, -BT55)</f>
        <v>0.18529999999999999</v>
      </c>
      <c r="BU94" s="180">
        <f t="shared" ref="BU94:BZ94" si="264">SUM(BU54, -BU56)</f>
        <v>0.1968</v>
      </c>
      <c r="BV94" s="147">
        <f t="shared" si="264"/>
        <v>0.19769999999999999</v>
      </c>
      <c r="BW94" s="121">
        <f t="shared" si="264"/>
        <v>0.17959999999999998</v>
      </c>
      <c r="BX94" s="180">
        <f t="shared" si="264"/>
        <v>0.1862</v>
      </c>
      <c r="BY94" s="225">
        <f t="shared" si="264"/>
        <v>0.19790000000000002</v>
      </c>
      <c r="BZ94" s="15">
        <f t="shared" si="264"/>
        <v>0.19309999999999999</v>
      </c>
      <c r="CA94" s="150">
        <f>SUM(CA55, -CA58)</f>
        <v>0.17269999999999999</v>
      </c>
      <c r="CB94" s="147">
        <f>SUM(CB52, -CB55)</f>
        <v>0.15310000000000001</v>
      </c>
      <c r="CC94" s="121">
        <f>SUM(CC53, -CC56)</f>
        <v>0.16170000000000001</v>
      </c>
      <c r="CD94" s="188">
        <f>SUM(CD54, -CD57)</f>
        <v>0.13880000000000001</v>
      </c>
      <c r="CE94" s="147">
        <f>SUM(CE52, -CE54)</f>
        <v>0.12920000000000001</v>
      </c>
      <c r="CF94" s="121">
        <f>SUM(CF52, -CF55)</f>
        <v>0.13420000000000001</v>
      </c>
      <c r="CG94" s="177">
        <f>SUM(CG52, -CG54)</f>
        <v>0.1391</v>
      </c>
      <c r="CH94" s="145">
        <f>SUM(CH57, -CH58)</f>
        <v>0.12350000000000001</v>
      </c>
      <c r="CI94" s="117">
        <f>SUM(CI53, -CI57)</f>
        <v>0.13539999999999999</v>
      </c>
      <c r="CJ94" s="188">
        <f>SUM(CJ56, -CJ58)</f>
        <v>0.12529999999999999</v>
      </c>
      <c r="CK94" s="167">
        <f>SUM(CK54, -CK57)</f>
        <v>0.13220000000000001</v>
      </c>
      <c r="CL94" s="121">
        <f>SUM(CL51, -CL53)</f>
        <v>0.12890000000000001</v>
      </c>
      <c r="CM94" s="180">
        <f>SUM(CM51, -CM53)</f>
        <v>0.1255</v>
      </c>
      <c r="CN94" s="145">
        <f>SUM(CN55, -CN57)</f>
        <v>0.1343</v>
      </c>
      <c r="CO94" s="209">
        <f>SUM(CO54, -CO57)</f>
        <v>0.1333</v>
      </c>
      <c r="CP94" s="180">
        <f>SUM(CP52, -CP55)</f>
        <v>0.13549999999999998</v>
      </c>
      <c r="CQ94" s="147">
        <f>SUM(CQ54, -CQ56)</f>
        <v>0.15989999999999999</v>
      </c>
      <c r="CR94" s="121">
        <f>SUM(CR53, -CR56)</f>
        <v>0.1638</v>
      </c>
      <c r="CS94" s="177">
        <f>SUM(CS55, -CS57)</f>
        <v>0.1656</v>
      </c>
      <c r="CT94" s="167">
        <f>SUM(CT56, -CT58)</f>
        <v>0.17019999999999996</v>
      </c>
      <c r="CU94" s="121">
        <f>SUM(CU54, -CU56)</f>
        <v>0.16969999999999999</v>
      </c>
      <c r="CV94" s="180">
        <f>SUM(CV54, -CV56)</f>
        <v>0.1457</v>
      </c>
      <c r="CW94" s="167">
        <f>SUM(CW56, -CW58)</f>
        <v>0.14789999999999998</v>
      </c>
      <c r="CX94" s="121">
        <f>SUM(CX52, -CX55)</f>
        <v>0.1522</v>
      </c>
      <c r="CY94" s="180">
        <f>SUM(CY52, -CY55)</f>
        <v>0.16140000000000002</v>
      </c>
      <c r="CZ94" s="121">
        <f>SUM(CZ52, -CZ55)</f>
        <v>0.1638</v>
      </c>
      <c r="DA94" s="6">
        <f>SUM(DA79, -DA85)</f>
        <v>0</v>
      </c>
      <c r="DB94" s="6">
        <f>SUM(DB80, -DB86)</f>
        <v>0</v>
      </c>
      <c r="DC94" s="6">
        <f>SUM(DC79, -DC84)</f>
        <v>0</v>
      </c>
      <c r="DD94" s="6">
        <f>SUM(DD80, -DD86)</f>
        <v>0</v>
      </c>
      <c r="DE94" s="6">
        <f>SUM(DE80, -DE86)</f>
        <v>0</v>
      </c>
      <c r="DF94" s="6">
        <f>SUM(DF80, -DF86)</f>
        <v>0</v>
      </c>
      <c r="DG94" s="6">
        <f>SUM(DG79, -DG85)</f>
        <v>0</v>
      </c>
      <c r="DH94" s="6">
        <f>SUM(DH80, -DH86)</f>
        <v>0</v>
      </c>
      <c r="DI94" s="6">
        <f>SUM(DI79, -DI84)</f>
        <v>0</v>
      </c>
      <c r="DJ94" s="6">
        <f>SUM(DJ80, -DJ86)</f>
        <v>0</v>
      </c>
      <c r="DK94" s="6">
        <f>SUM(DK80, -DK86)</f>
        <v>0</v>
      </c>
      <c r="DL94" s="6">
        <f>SUM(DL80, -DL86)</f>
        <v>0</v>
      </c>
      <c r="DM94" s="6">
        <f>SUM(DM79, -DM85)</f>
        <v>0</v>
      </c>
      <c r="DN94" s="6">
        <f>SUM(DN80, -DN86)</f>
        <v>0</v>
      </c>
      <c r="DO94" s="6">
        <f>SUM(DO79, -DO84)</f>
        <v>0</v>
      </c>
      <c r="DP94" s="6">
        <f>SUM(DP80, -DP86)</f>
        <v>0</v>
      </c>
      <c r="DQ94" s="6">
        <f>SUM(DQ80, -DQ86)</f>
        <v>0</v>
      </c>
      <c r="DR94" s="6">
        <f>SUM(DR80, -DR86)</f>
        <v>0</v>
      </c>
      <c r="DS94" s="6">
        <f>SUM(DS79, -DS85)</f>
        <v>0</v>
      </c>
      <c r="DT94" s="6">
        <f>SUM(DT80, -DT86)</f>
        <v>0</v>
      </c>
      <c r="DU94" s="6">
        <f>SUM(DU79, -DU84)</f>
        <v>0</v>
      </c>
      <c r="DV94" s="6">
        <f>SUM(DV80, -DV86)</f>
        <v>0</v>
      </c>
      <c r="DW94" s="6">
        <f>SUM(DW80, -DW86)</f>
        <v>0</v>
      </c>
      <c r="DX94" s="6">
        <f>SUM(DX80, -DX86)</f>
        <v>0</v>
      </c>
      <c r="DY94" s="6">
        <f>SUM(DY79, -DY85)</f>
        <v>0</v>
      </c>
      <c r="DZ94" s="6">
        <f>SUM(DZ80, -DZ86)</f>
        <v>0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6">
        <f>SUM(EK79, -EK84)</f>
        <v>0</v>
      </c>
      <c r="EL94" s="6">
        <f>SUM(EL80, -EL86)</f>
        <v>0</v>
      </c>
      <c r="EM94" s="6">
        <f>SUM(EM80, -EM86)</f>
        <v>0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3"/>
      <c r="D95" s="155" t="s">
        <v>36</v>
      </c>
      <c r="E95" s="27" t="s">
        <v>51</v>
      </c>
      <c r="F95" s="144" t="s">
        <v>39</v>
      </c>
      <c r="G95" s="155" t="s">
        <v>44</v>
      </c>
      <c r="H95" s="120" t="s">
        <v>36</v>
      </c>
      <c r="I95" s="181" t="s">
        <v>36</v>
      </c>
      <c r="J95" s="159" t="s">
        <v>36</v>
      </c>
      <c r="K95" s="120" t="s">
        <v>37</v>
      </c>
      <c r="L95" s="183" t="s">
        <v>64</v>
      </c>
      <c r="M95" s="164" t="s">
        <v>64</v>
      </c>
      <c r="N95" s="124" t="s">
        <v>64</v>
      </c>
      <c r="O95" s="187" t="s">
        <v>59</v>
      </c>
      <c r="P95" s="201" t="s">
        <v>59</v>
      </c>
      <c r="Q95" s="115" t="s">
        <v>57</v>
      </c>
      <c r="R95" s="175" t="s">
        <v>57</v>
      </c>
      <c r="S95" s="229" t="s">
        <v>59</v>
      </c>
      <c r="T95" s="96" t="s">
        <v>54</v>
      </c>
      <c r="U95" s="158" t="s">
        <v>64</v>
      </c>
      <c r="V95" s="230" t="s">
        <v>54</v>
      </c>
      <c r="W95" s="32" t="s">
        <v>64</v>
      </c>
      <c r="X95" s="161" t="s">
        <v>54</v>
      </c>
      <c r="Y95" s="201" t="s">
        <v>48</v>
      </c>
      <c r="Z95" s="169" t="s">
        <v>48</v>
      </c>
      <c r="AA95" s="182" t="s">
        <v>54</v>
      </c>
      <c r="AB95" s="165" t="s">
        <v>51</v>
      </c>
      <c r="AC95" s="189" t="s">
        <v>37</v>
      </c>
      <c r="AD95" s="175" t="s">
        <v>57</v>
      </c>
      <c r="AE95" s="238" t="s">
        <v>37</v>
      </c>
      <c r="AF95" s="42" t="s">
        <v>68</v>
      </c>
      <c r="AG95" s="166" t="s">
        <v>67</v>
      </c>
      <c r="AH95" s="164" t="s">
        <v>53</v>
      </c>
      <c r="AI95" s="124" t="s">
        <v>64</v>
      </c>
      <c r="AJ95" s="200" t="s">
        <v>37</v>
      </c>
      <c r="AK95" s="260" t="s">
        <v>38</v>
      </c>
      <c r="AL95" s="11" t="s">
        <v>38</v>
      </c>
      <c r="AM95" s="156" t="s">
        <v>38</v>
      </c>
      <c r="AN95" s="164" t="s">
        <v>64</v>
      </c>
      <c r="AO95" s="120" t="s">
        <v>38</v>
      </c>
      <c r="AP95" s="178" t="s">
        <v>55</v>
      </c>
      <c r="AQ95" s="143" t="s">
        <v>55</v>
      </c>
      <c r="AR95" s="118" t="s">
        <v>55</v>
      </c>
      <c r="AS95" s="200" t="s">
        <v>37</v>
      </c>
      <c r="AT95" s="228" t="s">
        <v>64</v>
      </c>
      <c r="AU95" s="32" t="s">
        <v>64</v>
      </c>
      <c r="AV95" s="144" t="s">
        <v>57</v>
      </c>
      <c r="AW95" s="201" t="s">
        <v>48</v>
      </c>
      <c r="AX95" s="124" t="s">
        <v>40</v>
      </c>
      <c r="AY95" s="187" t="s">
        <v>67</v>
      </c>
      <c r="AZ95" s="164" t="s">
        <v>47</v>
      </c>
      <c r="BA95" s="189" t="s">
        <v>53</v>
      </c>
      <c r="BB95" s="183" t="s">
        <v>63</v>
      </c>
      <c r="BC95" s="201" t="s">
        <v>48</v>
      </c>
      <c r="BD95" s="169" t="s">
        <v>67</v>
      </c>
      <c r="BE95" s="187" t="s">
        <v>48</v>
      </c>
      <c r="BF95" s="201" t="s">
        <v>41</v>
      </c>
      <c r="BG95" s="169" t="s">
        <v>48</v>
      </c>
      <c r="BH95" s="200" t="s">
        <v>53</v>
      </c>
      <c r="BI95" s="164" t="s">
        <v>47</v>
      </c>
      <c r="BJ95" s="169" t="s">
        <v>41</v>
      </c>
      <c r="BK95" s="183" t="s">
        <v>47</v>
      </c>
      <c r="BL95" s="159" t="s">
        <v>38</v>
      </c>
      <c r="BM95" s="120" t="s">
        <v>38</v>
      </c>
      <c r="BN95" s="184" t="s">
        <v>45</v>
      </c>
      <c r="BO95" s="123" t="s">
        <v>45</v>
      </c>
      <c r="BP95" s="123" t="s">
        <v>45</v>
      </c>
      <c r="BQ95" s="169" t="s">
        <v>48</v>
      </c>
      <c r="BS95" s="201" t="s">
        <v>48</v>
      </c>
      <c r="BT95" s="189" t="s">
        <v>44</v>
      </c>
      <c r="BU95" s="187" t="s">
        <v>48</v>
      </c>
      <c r="BV95" s="201" t="s">
        <v>48</v>
      </c>
      <c r="BW95" s="123" t="s">
        <v>45</v>
      </c>
      <c r="BX95" s="184" t="s">
        <v>45</v>
      </c>
      <c r="BY95" s="229" t="s">
        <v>48</v>
      </c>
      <c r="BZ95" s="36" t="s">
        <v>48</v>
      </c>
      <c r="CA95" s="163" t="s">
        <v>45</v>
      </c>
      <c r="CB95" s="201" t="s">
        <v>41</v>
      </c>
      <c r="CC95" s="169" t="s">
        <v>41</v>
      </c>
      <c r="CD95" s="178" t="s">
        <v>65</v>
      </c>
      <c r="CE95" s="143" t="s">
        <v>65</v>
      </c>
      <c r="CF95" s="115" t="s">
        <v>57</v>
      </c>
      <c r="CG95" s="183" t="s">
        <v>47</v>
      </c>
      <c r="CH95" s="143" t="s">
        <v>68</v>
      </c>
      <c r="CI95" s="115" t="s">
        <v>57</v>
      </c>
      <c r="CJ95" s="183" t="s">
        <v>47</v>
      </c>
      <c r="CK95" s="155" t="s">
        <v>45</v>
      </c>
      <c r="CL95" s="169" t="s">
        <v>67</v>
      </c>
      <c r="CM95" s="184" t="s">
        <v>45</v>
      </c>
      <c r="CN95" s="155" t="s">
        <v>45</v>
      </c>
      <c r="CO95" s="120" t="s">
        <v>39</v>
      </c>
      <c r="CP95" s="183" t="s">
        <v>47</v>
      </c>
      <c r="CQ95" s="165" t="s">
        <v>37</v>
      </c>
      <c r="CR95" s="124" t="s">
        <v>47</v>
      </c>
      <c r="CS95" s="184" t="s">
        <v>45</v>
      </c>
      <c r="CT95" s="159" t="s">
        <v>39</v>
      </c>
      <c r="CU95" s="123" t="s">
        <v>45</v>
      </c>
      <c r="CV95" s="181" t="s">
        <v>39</v>
      </c>
      <c r="CW95" s="159" t="s">
        <v>39</v>
      </c>
      <c r="CX95" s="123" t="s">
        <v>45</v>
      </c>
      <c r="CY95" s="184" t="s">
        <v>45</v>
      </c>
      <c r="CZ95" s="123" t="s">
        <v>45</v>
      </c>
      <c r="DA95" s="60"/>
      <c r="DB95" s="60"/>
      <c r="DC95" s="60"/>
      <c r="DD95" s="60"/>
      <c r="DE95" s="60"/>
      <c r="DF95" s="60"/>
      <c r="DG95" s="60"/>
      <c r="DH95" s="60"/>
      <c r="DI95" s="60"/>
      <c r="DJ95" s="60"/>
      <c r="DK95" s="60"/>
      <c r="DL95" s="60"/>
      <c r="DM95" s="60"/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4">
        <f>SUM(C85, -C92,)</f>
        <v>0</v>
      </c>
      <c r="D96" s="145">
        <f>SUM(D53, -D55)</f>
        <v>1.12E-2</v>
      </c>
      <c r="E96" s="15">
        <f>SUM(E54, -E58)</f>
        <v>3.3100000000000004E-2</v>
      </c>
      <c r="F96" s="151">
        <f>SUM(F51, -F53)</f>
        <v>4.2700000000000002E-2</v>
      </c>
      <c r="G96" s="147">
        <f>SUM(G55, -G58)</f>
        <v>6.7199999999999996E-2</v>
      </c>
      <c r="H96" s="117">
        <f>SUM(H53, -H55)</f>
        <v>7.6800000000000007E-2</v>
      </c>
      <c r="I96" s="177">
        <f>SUM(I53, -I56)</f>
        <v>4.4400000000000002E-2</v>
      </c>
      <c r="J96" s="145">
        <f>SUM(J53, -J56)</f>
        <v>3.6499999999999998E-2</v>
      </c>
      <c r="K96" s="121">
        <f>SUM(K54, -K57)</f>
        <v>4.65E-2</v>
      </c>
      <c r="L96" s="180">
        <f>SUM(L52, -L54)</f>
        <v>6.5700000000000008E-2</v>
      </c>
      <c r="M96" s="147">
        <f>SUM(M52, -M54)</f>
        <v>6.8700000000000011E-2</v>
      </c>
      <c r="N96" s="121">
        <f>SUM(N52, -N54)</f>
        <v>5.7800000000000004E-2</v>
      </c>
      <c r="O96" s="176">
        <f>SUM(O53, -O57)</f>
        <v>3.4199999999999994E-2</v>
      </c>
      <c r="P96" s="154">
        <f>SUM(P53, -P56)</f>
        <v>2.3900000000000001E-2</v>
      </c>
      <c r="Q96" s="117">
        <f>SUM(Q53, -Q56)</f>
        <v>3.7999999999999999E-2</v>
      </c>
      <c r="R96" s="177">
        <f>SUM(R53, -R56)</f>
        <v>3.9E-2</v>
      </c>
      <c r="S96" s="231">
        <f>SUM(S53, -S56)</f>
        <v>4.6600000000000003E-2</v>
      </c>
      <c r="T96" s="15">
        <f>SUM(T53, -T56)</f>
        <v>6.8199999999999997E-2</v>
      </c>
      <c r="U96" s="152">
        <f>SUM(U52, -U53)</f>
        <v>6.0900000000000003E-2</v>
      </c>
      <c r="V96" s="225">
        <f>SUM(V54, -V57)</f>
        <v>6.6599999999999993E-2</v>
      </c>
      <c r="W96" s="15">
        <f>SUM(W52, -W53)</f>
        <v>7.8899999999999998E-2</v>
      </c>
      <c r="X96" s="152">
        <f>SUM(X53, -X56)</f>
        <v>7.5899999999999995E-2</v>
      </c>
      <c r="Y96" s="147">
        <f>SUM(Y53, -Y55)</f>
        <v>7.4999999999999997E-2</v>
      </c>
      <c r="Z96" s="121">
        <f>SUM(Z53, -Z54)</f>
        <v>9.0799999999999992E-2</v>
      </c>
      <c r="AA96" s="180">
        <f>SUM(AA53, -AA54)</f>
        <v>8.1600000000000006E-2</v>
      </c>
      <c r="AB96" s="147">
        <f>SUM(AB55, -AB58)</f>
        <v>8.5000000000000006E-2</v>
      </c>
      <c r="AC96" s="121">
        <f>SUM(AC54, -AC57)</f>
        <v>7.5299999999999992E-2</v>
      </c>
      <c r="AD96" s="177">
        <f>SUM(AD55, -AD58)</f>
        <v>7.5200000000000003E-2</v>
      </c>
      <c r="AE96" s="225">
        <f>SUM(AE54, -AE57)</f>
        <v>0.1013</v>
      </c>
      <c r="AF96" s="94">
        <f>SUM(AF51, -AF53)</f>
        <v>8.6900000000000005E-2</v>
      </c>
      <c r="AG96" s="237">
        <f>SUM(AG53, -AG55)</f>
        <v>9.2499999999999999E-2</v>
      </c>
      <c r="AH96" s="145">
        <f>SUM(AH52, -AH54)</f>
        <v>0.1013</v>
      </c>
      <c r="AI96" s="121">
        <f>SUM(AI52, -AI54)</f>
        <v>8.8499999999999995E-2</v>
      </c>
      <c r="AJ96" s="180">
        <f>SUM(AJ53, -AJ55)</f>
        <v>9.3099999999999988E-2</v>
      </c>
      <c r="AK96" s="226">
        <f>SUM(AK56, -AK58)</f>
        <v>9.7099999999999992E-2</v>
      </c>
      <c r="AL96" s="97">
        <f>SUM(AL56, -AL58)</f>
        <v>0.10319999999999999</v>
      </c>
      <c r="AM96" s="150">
        <f>SUM(AM55, -AM58)</f>
        <v>0.11810000000000001</v>
      </c>
      <c r="AN96" s="147">
        <f>SUM(AN52, -AN54)</f>
        <v>0.11609999999999999</v>
      </c>
      <c r="AO96" s="119">
        <f>SUM(AO55, -AO58)</f>
        <v>0.11379999999999998</v>
      </c>
      <c r="AP96" s="179">
        <f>SUM(AP51, -AP53)</f>
        <v>0.11159999999999999</v>
      </c>
      <c r="AQ96" s="149">
        <f>SUM(AQ51, -AQ53)</f>
        <v>0.10940000000000001</v>
      </c>
      <c r="AR96" s="119">
        <f>SUM(AR51, -AR53)</f>
        <v>9.0999999999999984E-2</v>
      </c>
      <c r="AS96" s="180">
        <f>SUM(AS53, -AS55)</f>
        <v>0.1042</v>
      </c>
      <c r="AT96" s="225">
        <f>SUM(AT52, -AT54)</f>
        <v>0.10780000000000001</v>
      </c>
      <c r="AU96" s="15">
        <f>SUM(AU52, -AU54)</f>
        <v>0.11000000000000001</v>
      </c>
      <c r="AV96" s="151">
        <f>SUM(AV56, -AV58)</f>
        <v>0.1166</v>
      </c>
      <c r="AW96" s="147">
        <f>SUM(AW54, -AW56)</f>
        <v>0.11579999999999999</v>
      </c>
      <c r="AX96" s="121">
        <f>SUM(AX53, -AX55)</f>
        <v>0.1179</v>
      </c>
      <c r="AY96" s="188">
        <f>SUM(AY54, -AY57)</f>
        <v>0.1206</v>
      </c>
      <c r="AZ96" s="147">
        <f>SUM(AZ53, -AZ56)</f>
        <v>0.11510000000000001</v>
      </c>
      <c r="BA96" s="117">
        <f>SUM(BA51, -BA53)</f>
        <v>0.1129</v>
      </c>
      <c r="BB96" s="177">
        <f>SUM(BB53, -BB56)</f>
        <v>0.1177</v>
      </c>
      <c r="BC96" s="147">
        <f>SUM(BC54, -BC57)</f>
        <v>0.12510000000000002</v>
      </c>
      <c r="BD96" s="209">
        <f>SUM(BD54, -BD57)</f>
        <v>0.12870000000000001</v>
      </c>
      <c r="BE96" s="180">
        <f>SUM(BE54, -BE56)</f>
        <v>0.1424</v>
      </c>
      <c r="BF96" s="147">
        <f>SUM(BF54, -BF55)</f>
        <v>0.14580000000000001</v>
      </c>
      <c r="BG96" s="121">
        <f>SUM(BG54, -BG56)</f>
        <v>0.13009999999999999</v>
      </c>
      <c r="BH96" s="177">
        <f>SUM(BH51, -BH53)</f>
        <v>0.12329999999999999</v>
      </c>
      <c r="BI96" s="147">
        <f>SUM(BI54, -BI55)</f>
        <v>0.13059999999999999</v>
      </c>
      <c r="BJ96" s="121">
        <f>SUM(BJ54, -BJ56)</f>
        <v>0.13850000000000001</v>
      </c>
      <c r="BK96" s="180">
        <f>SUM(BK53, -BK55)</f>
        <v>0.1242</v>
      </c>
      <c r="BL96" s="149">
        <f>SUM(BL56, -BL58)</f>
        <v>0.14280000000000001</v>
      </c>
      <c r="BM96" s="119">
        <f>SUM(BM56, -BM58)</f>
        <v>0.14960000000000001</v>
      </c>
      <c r="BN96" s="188">
        <f>SUM(BN55, -BN58)</f>
        <v>0.17019999999999999</v>
      </c>
      <c r="BO96" s="209">
        <f>SUM(BO55, -BO58)</f>
        <v>0.18</v>
      </c>
      <c r="BP96" s="209">
        <f>SUM(BP55, -BP58)</f>
        <v>0.17180000000000001</v>
      </c>
      <c r="BQ96" s="121">
        <f>SUM(BQ54, -BQ55)</f>
        <v>0.19700000000000001</v>
      </c>
      <c r="BS96" s="147">
        <f>SUM(BS54, -BS55)</f>
        <v>0.19169999999999998</v>
      </c>
      <c r="BT96" s="121">
        <f>SUM(BT54, -BT55)</f>
        <v>0.1757</v>
      </c>
      <c r="BU96" s="180">
        <f>SUM(BU54, -BU55)</f>
        <v>0.16699999999999998</v>
      </c>
      <c r="BV96" s="147">
        <f>SUM(BV54, -BV55)</f>
        <v>0.17299999999999999</v>
      </c>
      <c r="BW96" s="209">
        <f>SUM(BW55, -BW58)</f>
        <v>0.1774</v>
      </c>
      <c r="BX96" s="188">
        <f>SUM(BX55, -BX58)</f>
        <v>0.17320000000000002</v>
      </c>
      <c r="BY96" s="225">
        <f>SUM(BY54, -BY55)</f>
        <v>0.1857</v>
      </c>
      <c r="BZ96" s="15">
        <f>SUM(BZ53, -BZ55)</f>
        <v>0.18909999999999999</v>
      </c>
      <c r="CA96" s="237">
        <f>SUM(CA56, -CA58)</f>
        <v>0.16980000000000001</v>
      </c>
      <c r="CB96" s="147">
        <f>SUM(CB53, -CB55)</f>
        <v>0.15190000000000001</v>
      </c>
      <c r="CC96" s="121">
        <f>SUM(CC53, -CC55)</f>
        <v>0.15129999999999999</v>
      </c>
      <c r="CD96" s="180">
        <f>SUM(CD51, -CD53)</f>
        <v>0.13059999999999999</v>
      </c>
      <c r="CE96" s="147">
        <f>SUM(CE51, -CE53)</f>
        <v>0.1192</v>
      </c>
      <c r="CF96" s="117">
        <f>SUM(CF57, -CF58)</f>
        <v>0.1183</v>
      </c>
      <c r="CG96" s="180">
        <f>SUM(CG53, -CG56)</f>
        <v>0.13140000000000002</v>
      </c>
      <c r="CH96" s="145">
        <f>SUM(CH52, -CH54)</f>
        <v>0.12239999999999999</v>
      </c>
      <c r="CI96" s="117">
        <f>SUM(CI57, -CI58)</f>
        <v>0.12110000000000001</v>
      </c>
      <c r="CJ96" s="180">
        <f>SUM(CJ53, -CJ56)</f>
        <v>0.12429999999999999</v>
      </c>
      <c r="CK96" s="167">
        <f>SUM(CK56, -CK58)</f>
        <v>0.127</v>
      </c>
      <c r="CL96" s="209">
        <f>SUM(CL54, -CL57)</f>
        <v>0.1241</v>
      </c>
      <c r="CM96" s="188">
        <f>SUM(CM56, -CM58)</f>
        <v>0.12479999999999999</v>
      </c>
      <c r="CN96" s="167">
        <f>SUM(CN56, -CN58)</f>
        <v>0.13419999999999999</v>
      </c>
      <c r="CO96" s="117">
        <f>SUM(CO55, -CO57)</f>
        <v>0.12380000000000001</v>
      </c>
      <c r="CP96" s="180">
        <f>SUM(CP53, -CP56)</f>
        <v>0.12890000000000001</v>
      </c>
      <c r="CQ96" s="147">
        <f>SUM(CQ52, -CQ55)</f>
        <v>0.1515</v>
      </c>
      <c r="CR96" s="121">
        <f>SUM(CR54, -CR56)</f>
        <v>0.15710000000000002</v>
      </c>
      <c r="CS96" s="188">
        <f>SUM(CS56, -CS58)</f>
        <v>0.1618</v>
      </c>
      <c r="CT96" s="145">
        <f>SUM(CT55, -CT57)</f>
        <v>0.16969999999999999</v>
      </c>
      <c r="CU96" s="209">
        <f>SUM(CU56, -CU58)</f>
        <v>0.16400000000000001</v>
      </c>
      <c r="CV96" s="177">
        <f>SUM(CV55, -CV57)</f>
        <v>0.13200000000000001</v>
      </c>
      <c r="CW96" s="145">
        <f>SUM(CW55, -CW57)</f>
        <v>0.12229999999999999</v>
      </c>
      <c r="CX96" s="209">
        <f>SUM(CX56, -CX58)</f>
        <v>0.1487</v>
      </c>
      <c r="CY96" s="188">
        <f>SUM(CY56, -CY58)</f>
        <v>0.1527</v>
      </c>
      <c r="CZ96" s="209">
        <f>SUM(CZ56, -CZ58)</f>
        <v>0.16160000000000002</v>
      </c>
      <c r="DA96" s="6">
        <f t="shared" ref="CY96:DB96" si="265">SUM(DA85, -DA92)</f>
        <v>0</v>
      </c>
      <c r="DB96" s="6">
        <f t="shared" si="265"/>
        <v>0</v>
      </c>
      <c r="DC96" s="6">
        <f>SUM(DC85, -DC92,)</f>
        <v>0</v>
      </c>
      <c r="DD96" s="6">
        <f>SUM(DD85, -DD92,)</f>
        <v>0</v>
      </c>
      <c r="DE96" s="6">
        <f t="shared" ref="DE96:DH96" si="266">SUM(DE85, -DE92)</f>
        <v>0</v>
      </c>
      <c r="DF96" s="6">
        <f t="shared" si="266"/>
        <v>0</v>
      </c>
      <c r="DG96" s="6">
        <f t="shared" si="266"/>
        <v>0</v>
      </c>
      <c r="DH96" s="6">
        <f t="shared" si="266"/>
        <v>0</v>
      </c>
      <c r="DI96" s="6">
        <f>SUM(DI85, -DI92,)</f>
        <v>0</v>
      </c>
      <c r="DJ96" s="6">
        <f>SUM(DJ85, -DJ92,)</f>
        <v>0</v>
      </c>
      <c r="DK96" s="6">
        <f t="shared" ref="DK96:DN96" si="267">SUM(DK85, -DK92)</f>
        <v>0</v>
      </c>
      <c r="DL96" s="6">
        <f t="shared" si="267"/>
        <v>0</v>
      </c>
      <c r="DM96" s="6">
        <f t="shared" si="267"/>
        <v>0</v>
      </c>
      <c r="DN96" s="6">
        <f t="shared" si="267"/>
        <v>0</v>
      </c>
      <c r="DO96" s="6">
        <f>SUM(DO85, -DO92,)</f>
        <v>0</v>
      </c>
      <c r="DP96" s="6">
        <f>SUM(DP85, -DP92,)</f>
        <v>0</v>
      </c>
      <c r="DQ96" s="6">
        <f t="shared" ref="DQ96:DT96" si="268">SUM(DQ85, -DQ92)</f>
        <v>0</v>
      </c>
      <c r="DR96" s="6">
        <f t="shared" si="268"/>
        <v>0</v>
      </c>
      <c r="DS96" s="6">
        <f t="shared" si="268"/>
        <v>0</v>
      </c>
      <c r="DT96" s="6">
        <f t="shared" si="268"/>
        <v>0</v>
      </c>
      <c r="DU96" s="6">
        <f>SUM(DU85, -DU92,)</f>
        <v>0</v>
      </c>
      <c r="DV96" s="6">
        <f>SUM(DV85, -DV92,)</f>
        <v>0</v>
      </c>
      <c r="DW96" s="6">
        <f t="shared" ref="DW96:DZ96" si="269">SUM(DW85, -DW92)</f>
        <v>0</v>
      </c>
      <c r="DX96" s="6">
        <f t="shared" si="269"/>
        <v>0</v>
      </c>
      <c r="DY96" s="6">
        <f t="shared" si="269"/>
        <v>0</v>
      </c>
      <c r="DZ96" s="6">
        <f t="shared" si="269"/>
        <v>0</v>
      </c>
      <c r="EA96" s="6">
        <f>SUM(EA85, -EA92,)</f>
        <v>0</v>
      </c>
      <c r="EB96" s="6">
        <f>SUM(EB85, -EB92,)</f>
        <v>0</v>
      </c>
      <c r="EC96" s="6">
        <f t="shared" ref="EC96:EI96" si="270">SUM(EC85, -EC92)</f>
        <v>0</v>
      </c>
      <c r="ED96" s="6">
        <f t="shared" si="270"/>
        <v>0</v>
      </c>
      <c r="EE96" s="6">
        <f t="shared" si="270"/>
        <v>0</v>
      </c>
      <c r="EF96" s="6">
        <f t="shared" si="270"/>
        <v>0</v>
      </c>
      <c r="EG96" s="6">
        <f t="shared" si="270"/>
        <v>0</v>
      </c>
      <c r="EH96" s="6">
        <f t="shared" si="270"/>
        <v>0</v>
      </c>
      <c r="EI96" s="6">
        <f t="shared" si="270"/>
        <v>0</v>
      </c>
      <c r="EK96" s="6">
        <f>SUM(EK85, -EK92,)</f>
        <v>0</v>
      </c>
      <c r="EL96" s="6">
        <f>SUM(EL85, -EL92,)</f>
        <v>0</v>
      </c>
      <c r="EM96" s="6">
        <f t="shared" ref="EM96:EP96" si="271">SUM(EM85, -EM92)</f>
        <v>0</v>
      </c>
      <c r="EN96" s="6">
        <f t="shared" si="271"/>
        <v>0</v>
      </c>
      <c r="EO96" s="6">
        <f t="shared" si="271"/>
        <v>0</v>
      </c>
      <c r="EP96" s="6">
        <f t="shared" si="271"/>
        <v>0</v>
      </c>
      <c r="EQ96" s="6">
        <f>SUM(EQ85, -EQ92,)</f>
        <v>0</v>
      </c>
      <c r="ER96" s="6">
        <f>SUM(ER85, -ER92,)</f>
        <v>0</v>
      </c>
      <c r="ES96" s="6">
        <f t="shared" ref="ES96:EV96" si="272">SUM(ES85, -ES92)</f>
        <v>0</v>
      </c>
      <c r="ET96" s="6">
        <f t="shared" si="272"/>
        <v>0</v>
      </c>
      <c r="EU96" s="6">
        <f t="shared" si="272"/>
        <v>0</v>
      </c>
      <c r="EV96" s="6">
        <f t="shared" si="272"/>
        <v>0</v>
      </c>
      <c r="EW96" s="6">
        <f>SUM(EW85, -EW92,)</f>
        <v>0</v>
      </c>
      <c r="EX96" s="6">
        <f>SUM(EX85, -EX92,)</f>
        <v>0</v>
      </c>
      <c r="EY96" s="6">
        <f t="shared" ref="EY96:FB96" si="273">SUM(EY85, -EY92)</f>
        <v>0</v>
      </c>
      <c r="EZ96" s="6">
        <f t="shared" si="273"/>
        <v>0</v>
      </c>
      <c r="FA96" s="6">
        <f t="shared" si="273"/>
        <v>0</v>
      </c>
      <c r="FB96" s="6">
        <f t="shared" si="273"/>
        <v>0</v>
      </c>
      <c r="FC96" s="6">
        <f>SUM(FC85, -FC92,)</f>
        <v>0</v>
      </c>
      <c r="FD96" s="6">
        <f>SUM(FD85, -FD92,)</f>
        <v>0</v>
      </c>
      <c r="FE96" s="6">
        <f t="shared" ref="FE96:FH96" si="274">SUM(FE85, -FE92)</f>
        <v>0</v>
      </c>
      <c r="FF96" s="6">
        <f t="shared" si="274"/>
        <v>0</v>
      </c>
      <c r="FG96" s="6">
        <f t="shared" si="274"/>
        <v>0</v>
      </c>
      <c r="FH96" s="6">
        <f t="shared" si="274"/>
        <v>0</v>
      </c>
      <c r="FI96" s="6">
        <f>SUM(FI85, -FI92,)</f>
        <v>0</v>
      </c>
      <c r="FJ96" s="6">
        <f>SUM(FJ85, -FJ92,)</f>
        <v>0</v>
      </c>
      <c r="FK96" s="6">
        <f t="shared" ref="FK96:FN96" si="275">SUM(FK85, -FK92)</f>
        <v>0</v>
      </c>
      <c r="FL96" s="6">
        <f t="shared" si="275"/>
        <v>0</v>
      </c>
      <c r="FM96" s="6">
        <f t="shared" si="275"/>
        <v>0</v>
      </c>
      <c r="FN96" s="6">
        <f t="shared" si="275"/>
        <v>0</v>
      </c>
      <c r="FO96" s="6">
        <f>SUM(FO85, -FO92,)</f>
        <v>0</v>
      </c>
      <c r="FP96" s="6">
        <f>SUM(FP85, -FP92,)</f>
        <v>0</v>
      </c>
      <c r="FQ96" s="6">
        <f t="shared" ref="FQ96:FT96" si="276">SUM(FQ85, -FQ92)</f>
        <v>0</v>
      </c>
      <c r="FR96" s="6">
        <f t="shared" si="276"/>
        <v>0</v>
      </c>
      <c r="FS96" s="6">
        <f t="shared" si="276"/>
        <v>0</v>
      </c>
      <c r="FT96" s="6">
        <f t="shared" si="276"/>
        <v>0</v>
      </c>
      <c r="FU96" s="6">
        <f>SUM(FU85, -FU92,)</f>
        <v>0</v>
      </c>
      <c r="FV96" s="6">
        <f>SUM(FV85, -FV92,)</f>
        <v>0</v>
      </c>
      <c r="FW96" s="6">
        <f t="shared" ref="FW96:FZ96" si="277">SUM(FW85, -FW92)</f>
        <v>0</v>
      </c>
      <c r="FX96" s="6">
        <f t="shared" si="277"/>
        <v>0</v>
      </c>
      <c r="FY96" s="6">
        <f t="shared" si="277"/>
        <v>0</v>
      </c>
      <c r="FZ96" s="6">
        <f t="shared" si="277"/>
        <v>0</v>
      </c>
      <c r="GA96" s="6">
        <f>SUM(GA85, -GA92,)</f>
        <v>0</v>
      </c>
      <c r="GB96" s="6">
        <f>SUM(GB85, -GB92,)</f>
        <v>0</v>
      </c>
      <c r="GC96" s="6">
        <f t="shared" ref="GC96:GF96" si="278">SUM(GC85, -GC92)</f>
        <v>0</v>
      </c>
      <c r="GD96" s="6">
        <f t="shared" si="278"/>
        <v>0</v>
      </c>
      <c r="GE96" s="6">
        <f t="shared" si="278"/>
        <v>0</v>
      </c>
      <c r="GF96" s="6">
        <f t="shared" si="278"/>
        <v>0</v>
      </c>
      <c r="GG96" s="6">
        <f>SUM(GG85, -GG92,)</f>
        <v>0</v>
      </c>
      <c r="GH96" s="6">
        <f>SUM(GH85, -GH92,)</f>
        <v>0</v>
      </c>
      <c r="GI96" s="6">
        <f t="shared" ref="GI96:GL96" si="279">SUM(GI85, -GI92)</f>
        <v>0</v>
      </c>
      <c r="GJ96" s="6">
        <f t="shared" si="279"/>
        <v>0</v>
      </c>
      <c r="GK96" s="6">
        <f t="shared" si="279"/>
        <v>0</v>
      </c>
      <c r="GL96" s="6">
        <f t="shared" si="279"/>
        <v>0</v>
      </c>
      <c r="GM96" s="6">
        <f>SUM(GM85, -GM92,)</f>
        <v>0</v>
      </c>
      <c r="GN96" s="6">
        <f>SUM(GN85, -GN92,)</f>
        <v>0</v>
      </c>
      <c r="GO96" s="6">
        <f t="shared" ref="GO96:GR96" si="280">SUM(GO85, -GO92)</f>
        <v>0</v>
      </c>
      <c r="GP96" s="6">
        <f t="shared" si="280"/>
        <v>0</v>
      </c>
      <c r="GQ96" s="6">
        <f t="shared" si="280"/>
        <v>0</v>
      </c>
      <c r="GR96" s="6">
        <f t="shared" si="280"/>
        <v>0</v>
      </c>
      <c r="GS96" s="6">
        <f>SUM(GS85, -GS92,)</f>
        <v>0</v>
      </c>
      <c r="GT96" s="6">
        <f>SUM(GT85, -GT92,)</f>
        <v>0</v>
      </c>
      <c r="GU96" s="6">
        <f t="shared" ref="GU96:HA96" si="281">SUM(GU85, -GU92)</f>
        <v>0</v>
      </c>
      <c r="GV96" s="6">
        <f t="shared" si="281"/>
        <v>0</v>
      </c>
      <c r="GW96" s="6">
        <f t="shared" si="281"/>
        <v>0</v>
      </c>
      <c r="GX96" s="6">
        <f t="shared" si="281"/>
        <v>0</v>
      </c>
      <c r="GY96" s="6">
        <f t="shared" si="281"/>
        <v>0</v>
      </c>
      <c r="GZ96" s="6">
        <f t="shared" si="281"/>
        <v>0</v>
      </c>
      <c r="HA96" s="6">
        <f t="shared" si="281"/>
        <v>0</v>
      </c>
      <c r="HC96" s="6">
        <f>SUM(HC85, -HC92,)</f>
        <v>0</v>
      </c>
      <c r="HD96" s="6">
        <f>SUM(HD85, -HD92,)</f>
        <v>0</v>
      </c>
      <c r="HE96" s="6">
        <f t="shared" ref="HE96:HH96" si="282">SUM(HE85, -HE92)</f>
        <v>0</v>
      </c>
      <c r="HF96" s="6">
        <f t="shared" si="282"/>
        <v>0</v>
      </c>
      <c r="HG96" s="6">
        <f t="shared" si="282"/>
        <v>0</v>
      </c>
      <c r="HH96" s="6">
        <f t="shared" si="282"/>
        <v>0</v>
      </c>
      <c r="HI96" s="6">
        <f>SUM(HI85, -HI92,)</f>
        <v>0</v>
      </c>
      <c r="HJ96" s="6">
        <f>SUM(HJ85, -HJ92,)</f>
        <v>0</v>
      </c>
      <c r="HK96" s="6">
        <f t="shared" ref="HK96:HN96" si="283">SUM(HK85, -HK92)</f>
        <v>0</v>
      </c>
      <c r="HL96" s="6">
        <f t="shared" si="283"/>
        <v>0</v>
      </c>
      <c r="HM96" s="6">
        <f t="shared" si="283"/>
        <v>0</v>
      </c>
      <c r="HN96" s="6">
        <f t="shared" si="283"/>
        <v>0</v>
      </c>
      <c r="HO96" s="6">
        <f>SUM(HO85, -HO92,)</f>
        <v>0</v>
      </c>
      <c r="HP96" s="6">
        <f>SUM(HP85, -HP92,)</f>
        <v>0</v>
      </c>
      <c r="HQ96" s="6">
        <f t="shared" ref="HQ96:HT96" si="284">SUM(HQ85, -HQ92)</f>
        <v>0</v>
      </c>
      <c r="HR96" s="6">
        <f t="shared" si="284"/>
        <v>0</v>
      </c>
      <c r="HS96" s="6">
        <f t="shared" si="284"/>
        <v>0</v>
      </c>
      <c r="HT96" s="6">
        <f t="shared" si="284"/>
        <v>0</v>
      </c>
      <c r="HU96" s="6">
        <f>SUM(HU85, -HU92,)</f>
        <v>0</v>
      </c>
      <c r="HV96" s="6">
        <f>SUM(HV85, -HV92,)</f>
        <v>0</v>
      </c>
      <c r="HW96" s="6">
        <f t="shared" ref="HW96:HZ96" si="285">SUM(HW85, -HW92)</f>
        <v>0</v>
      </c>
      <c r="HX96" s="6">
        <f t="shared" si="285"/>
        <v>0</v>
      </c>
      <c r="HY96" s="6">
        <f t="shared" si="285"/>
        <v>0</v>
      </c>
      <c r="HZ96" s="6">
        <f t="shared" si="285"/>
        <v>0</v>
      </c>
      <c r="IA96" s="6">
        <f>SUM(IA85, -IA92,)</f>
        <v>0</v>
      </c>
      <c r="IB96" s="6">
        <f>SUM(IB85, -IB92,)</f>
        <v>0</v>
      </c>
      <c r="IC96" s="6">
        <f t="shared" ref="IC96:IF96" si="286">SUM(IC85, -IC92)</f>
        <v>0</v>
      </c>
      <c r="ID96" s="6">
        <f t="shared" si="286"/>
        <v>0</v>
      </c>
      <c r="IE96" s="6">
        <f t="shared" si="286"/>
        <v>0</v>
      </c>
      <c r="IF96" s="6">
        <f t="shared" si="286"/>
        <v>0</v>
      </c>
      <c r="IG96" s="6">
        <f>SUM(IG85, -IG92,)</f>
        <v>0</v>
      </c>
      <c r="IH96" s="6">
        <f>SUM(IH85, -IH92,)</f>
        <v>0</v>
      </c>
      <c r="II96" s="6">
        <f t="shared" ref="II96:IL96" si="287">SUM(II85, -II92)</f>
        <v>0</v>
      </c>
      <c r="IJ96" s="6">
        <f t="shared" si="287"/>
        <v>0</v>
      </c>
      <c r="IK96" s="6">
        <f t="shared" si="287"/>
        <v>0</v>
      </c>
      <c r="IL96" s="6">
        <f t="shared" si="287"/>
        <v>0</v>
      </c>
      <c r="IM96" s="6">
        <f>SUM(IM85, -IM92,)</f>
        <v>0</v>
      </c>
      <c r="IN96" s="6">
        <f>SUM(IN85, -IN92,)</f>
        <v>0</v>
      </c>
      <c r="IO96" s="6">
        <f t="shared" ref="IO96:IR96" si="288">SUM(IO85, -IO92)</f>
        <v>0</v>
      </c>
      <c r="IP96" s="6">
        <f t="shared" si="288"/>
        <v>0</v>
      </c>
      <c r="IQ96" s="6">
        <f t="shared" si="288"/>
        <v>0</v>
      </c>
      <c r="IR96" s="6">
        <f t="shared" si="288"/>
        <v>0</v>
      </c>
      <c r="IS96" s="6">
        <f>SUM(IS85, -IS92,)</f>
        <v>0</v>
      </c>
      <c r="IT96" s="6">
        <f>SUM(IT85, -IT92,)</f>
        <v>0</v>
      </c>
      <c r="IU96" s="6">
        <f t="shared" ref="IU96:IX96" si="289">SUM(IU85, -IU92)</f>
        <v>0</v>
      </c>
      <c r="IV96" s="6">
        <f t="shared" si="289"/>
        <v>0</v>
      </c>
      <c r="IW96" s="6">
        <f t="shared" si="289"/>
        <v>0</v>
      </c>
      <c r="IX96" s="6">
        <f t="shared" si="289"/>
        <v>0</v>
      </c>
      <c r="IY96" s="6">
        <f>SUM(IY85, -IY92,)</f>
        <v>0</v>
      </c>
      <c r="IZ96" s="6">
        <f>SUM(IZ85, -IZ92,)</f>
        <v>0</v>
      </c>
      <c r="JA96" s="6">
        <f t="shared" ref="JA96:JD96" si="290">SUM(JA85, -JA92)</f>
        <v>0</v>
      </c>
      <c r="JB96" s="6">
        <f t="shared" si="290"/>
        <v>0</v>
      </c>
      <c r="JC96" s="6">
        <f t="shared" si="290"/>
        <v>0</v>
      </c>
      <c r="JD96" s="6">
        <f t="shared" si="290"/>
        <v>0</v>
      </c>
      <c r="JE96" s="6">
        <f>SUM(JE85, -JE92,)</f>
        <v>0</v>
      </c>
      <c r="JF96" s="6">
        <f>SUM(JF85, -JF92,)</f>
        <v>0</v>
      </c>
      <c r="JG96" s="6">
        <f t="shared" ref="JG96:JJ96" si="291">SUM(JG85, -JG92)</f>
        <v>0</v>
      </c>
      <c r="JH96" s="6">
        <f t="shared" si="291"/>
        <v>0</v>
      </c>
      <c r="JI96" s="6">
        <f t="shared" si="291"/>
        <v>0</v>
      </c>
      <c r="JJ96" s="6">
        <f t="shared" si="291"/>
        <v>0</v>
      </c>
      <c r="JK96" s="6">
        <f>SUM(JK85, -JK92,)</f>
        <v>0</v>
      </c>
      <c r="JL96" s="6">
        <f>SUM(JL85, -JL92,)</f>
        <v>0</v>
      </c>
      <c r="JM96" s="6">
        <f t="shared" ref="JM96:JS96" si="292">SUM(JM85, -JM92)</f>
        <v>0</v>
      </c>
      <c r="JN96" s="6">
        <f t="shared" si="292"/>
        <v>0</v>
      </c>
      <c r="JO96" s="6">
        <f t="shared" si="292"/>
        <v>0</v>
      </c>
      <c r="JP96" s="6">
        <f t="shared" si="292"/>
        <v>0</v>
      </c>
      <c r="JQ96" s="6">
        <f t="shared" si="292"/>
        <v>0</v>
      </c>
      <c r="JR96" s="6">
        <f t="shared" si="292"/>
        <v>0</v>
      </c>
      <c r="JS96" s="6">
        <f t="shared" si="292"/>
        <v>0</v>
      </c>
    </row>
    <row r="97" spans="1:279" ht="15.75" thickBot="1" x14ac:dyDescent="0.3">
      <c r="A97" s="60"/>
      <c r="B97" s="60"/>
      <c r="C97" s="103"/>
      <c r="D97" s="155" t="s">
        <v>45</v>
      </c>
      <c r="E97" s="96" t="s">
        <v>54</v>
      </c>
      <c r="F97" s="148" t="s">
        <v>42</v>
      </c>
      <c r="G97" s="159" t="s">
        <v>36</v>
      </c>
      <c r="H97" s="120" t="s">
        <v>38</v>
      </c>
      <c r="I97" s="182" t="s">
        <v>54</v>
      </c>
      <c r="J97" s="159" t="s">
        <v>41</v>
      </c>
      <c r="K97" s="124" t="s">
        <v>47</v>
      </c>
      <c r="L97" s="187" t="s">
        <v>48</v>
      </c>
      <c r="M97" s="201" t="s">
        <v>48</v>
      </c>
      <c r="N97" s="169" t="s">
        <v>48</v>
      </c>
      <c r="O97" s="175" t="s">
        <v>57</v>
      </c>
      <c r="P97" s="153" t="s">
        <v>46</v>
      </c>
      <c r="Q97" s="115" t="s">
        <v>52</v>
      </c>
      <c r="R97" s="175" t="s">
        <v>39</v>
      </c>
      <c r="S97" s="229" t="s">
        <v>48</v>
      </c>
      <c r="T97" s="36" t="s">
        <v>48</v>
      </c>
      <c r="U97" s="161" t="s">
        <v>54</v>
      </c>
      <c r="V97" s="224" t="s">
        <v>65</v>
      </c>
      <c r="W97" s="42" t="s">
        <v>65</v>
      </c>
      <c r="X97" s="163" t="s">
        <v>45</v>
      </c>
      <c r="Y97" s="155" t="s">
        <v>45</v>
      </c>
      <c r="Z97" s="123" t="s">
        <v>45</v>
      </c>
      <c r="AA97" s="175" t="s">
        <v>57</v>
      </c>
      <c r="AB97" s="153" t="s">
        <v>39</v>
      </c>
      <c r="AC97" s="118" t="s">
        <v>68</v>
      </c>
      <c r="AD97" s="178" t="s">
        <v>68</v>
      </c>
      <c r="AE97" s="238" t="s">
        <v>44</v>
      </c>
      <c r="AF97" s="23" t="s">
        <v>44</v>
      </c>
      <c r="AG97" s="144" t="s">
        <v>57</v>
      </c>
      <c r="AH97" s="201" t="s">
        <v>67</v>
      </c>
      <c r="AI97" s="189" t="s">
        <v>37</v>
      </c>
      <c r="AJ97" s="181" t="s">
        <v>38</v>
      </c>
      <c r="AK97" s="238" t="s">
        <v>37</v>
      </c>
      <c r="AL97" s="23" t="s">
        <v>52</v>
      </c>
      <c r="AM97" s="270" t="s">
        <v>54</v>
      </c>
      <c r="AN97" s="201" t="s">
        <v>67</v>
      </c>
      <c r="AO97" s="169" t="s">
        <v>67</v>
      </c>
      <c r="AP97" s="200" t="s">
        <v>37</v>
      </c>
      <c r="AQ97" s="155" t="s">
        <v>45</v>
      </c>
      <c r="AR97" s="123" t="s">
        <v>45</v>
      </c>
      <c r="AS97" s="184" t="s">
        <v>45</v>
      </c>
      <c r="AT97" s="233" t="s">
        <v>45</v>
      </c>
      <c r="AU97" s="45" t="s">
        <v>57</v>
      </c>
      <c r="AV97" s="158" t="s">
        <v>40</v>
      </c>
      <c r="AW97" s="155" t="s">
        <v>45</v>
      </c>
      <c r="AX97" s="169" t="s">
        <v>48</v>
      </c>
      <c r="AY97" s="187" t="s">
        <v>48</v>
      </c>
      <c r="AZ97" s="201" t="s">
        <v>48</v>
      </c>
      <c r="BA97" s="169" t="s">
        <v>48</v>
      </c>
      <c r="BB97" s="178" t="s">
        <v>68</v>
      </c>
      <c r="BC97" s="201" t="s">
        <v>67</v>
      </c>
      <c r="BD97" s="169" t="s">
        <v>48</v>
      </c>
      <c r="BE97" s="187" t="s">
        <v>41</v>
      </c>
      <c r="BF97" s="162" t="s">
        <v>54</v>
      </c>
      <c r="BG97" s="169" t="s">
        <v>41</v>
      </c>
      <c r="BH97" s="187" t="s">
        <v>41</v>
      </c>
      <c r="BI97" s="155" t="s">
        <v>45</v>
      </c>
      <c r="BJ97" s="189" t="s">
        <v>53</v>
      </c>
      <c r="BK97" s="187" t="s">
        <v>41</v>
      </c>
      <c r="BL97" s="201" t="s">
        <v>41</v>
      </c>
      <c r="BM97" s="169" t="s">
        <v>41</v>
      </c>
      <c r="BN97" s="187" t="s">
        <v>48</v>
      </c>
      <c r="BO97" s="169" t="s">
        <v>48</v>
      </c>
      <c r="BP97" s="169" t="s">
        <v>48</v>
      </c>
      <c r="BQ97" s="123" t="s">
        <v>45</v>
      </c>
      <c r="BS97" s="155" t="s">
        <v>45</v>
      </c>
      <c r="BT97" s="123" t="s">
        <v>45</v>
      </c>
      <c r="BU97" s="184" t="s">
        <v>45</v>
      </c>
      <c r="BV97" s="155" t="s">
        <v>45</v>
      </c>
      <c r="BW97" s="169" t="s">
        <v>48</v>
      </c>
      <c r="BX97" s="187" t="s">
        <v>48</v>
      </c>
      <c r="BY97" s="233" t="s">
        <v>45</v>
      </c>
      <c r="BZ97" s="11" t="s">
        <v>38</v>
      </c>
      <c r="CA97" s="234" t="s">
        <v>44</v>
      </c>
      <c r="CB97" s="164" t="s">
        <v>47</v>
      </c>
      <c r="CC97" s="124" t="s">
        <v>47</v>
      </c>
      <c r="CD97" s="183" t="s">
        <v>47</v>
      </c>
      <c r="CE97" s="164" t="s">
        <v>47</v>
      </c>
      <c r="CF97" s="169" t="s">
        <v>67</v>
      </c>
      <c r="CG97" s="175" t="s">
        <v>57</v>
      </c>
      <c r="CH97" s="164" t="s">
        <v>47</v>
      </c>
      <c r="CI97" s="189" t="s">
        <v>53</v>
      </c>
      <c r="CJ97" s="178" t="s">
        <v>65</v>
      </c>
      <c r="CK97" s="162" t="s">
        <v>54</v>
      </c>
      <c r="CL97" s="261" t="s">
        <v>54</v>
      </c>
      <c r="CM97" s="181" t="s">
        <v>39</v>
      </c>
      <c r="CN97" s="165" t="s">
        <v>37</v>
      </c>
      <c r="CO97" s="115" t="s">
        <v>57</v>
      </c>
      <c r="CP97" s="178" t="s">
        <v>65</v>
      </c>
      <c r="CQ97" s="159" t="s">
        <v>39</v>
      </c>
      <c r="CR97" s="169" t="s">
        <v>41</v>
      </c>
      <c r="CS97" s="178" t="s">
        <v>65</v>
      </c>
      <c r="CT97" s="201" t="s">
        <v>41</v>
      </c>
      <c r="CU97" s="169" t="s">
        <v>41</v>
      </c>
      <c r="CV97" s="187" t="s">
        <v>41</v>
      </c>
      <c r="CW97" s="201" t="s">
        <v>41</v>
      </c>
      <c r="CX97" s="120" t="s">
        <v>39</v>
      </c>
      <c r="CY97" s="181" t="s">
        <v>39</v>
      </c>
      <c r="CZ97" s="189" t="s">
        <v>37</v>
      </c>
      <c r="DA97" s="60"/>
      <c r="DB97" s="60"/>
      <c r="DC97" s="60"/>
      <c r="DD97" s="60"/>
      <c r="DE97" s="60"/>
      <c r="DF97" s="60"/>
      <c r="DG97" s="60"/>
      <c r="DH97" s="60"/>
      <c r="DI97" s="60"/>
      <c r="DJ97" s="60"/>
      <c r="DK97" s="60"/>
      <c r="DL97" s="60"/>
      <c r="DM97" s="60"/>
      <c r="DN97" s="60"/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4">
        <f>SUM(C85, -C91)</f>
        <v>0</v>
      </c>
      <c r="D98" s="145">
        <f>SUM(D53, -D54)</f>
        <v>9.6000000000000009E-3</v>
      </c>
      <c r="E98" s="15">
        <f>SUM(E55, -E58)</f>
        <v>2.9600000000000001E-2</v>
      </c>
      <c r="F98" s="152">
        <f>SUM(F52, -F53)</f>
        <v>2.9100000000000001E-2</v>
      </c>
      <c r="G98" s="145">
        <f>SUM(G53, -G55)</f>
        <v>6.409999999999999E-2</v>
      </c>
      <c r="H98" s="121">
        <f>SUM(H53, -H54)</f>
        <v>6.5799999999999997E-2</v>
      </c>
      <c r="I98" s="180">
        <f>SUM(I54, -I58)</f>
        <v>4.1800000000000004E-2</v>
      </c>
      <c r="J98" s="147">
        <f>SUM(J53, -J55)</f>
        <v>3.27E-2</v>
      </c>
      <c r="K98" s="121">
        <f>SUM(K53, -K56)</f>
        <v>3.6400000000000002E-2</v>
      </c>
      <c r="L98" s="180">
        <f>SUM(L54, -L57)</f>
        <v>6.3500000000000001E-2</v>
      </c>
      <c r="M98" s="147">
        <f>SUM(M54, -M57)</f>
        <v>5.6000000000000001E-2</v>
      </c>
      <c r="N98" s="121">
        <f>SUM(N54, -N57)</f>
        <v>5.5E-2</v>
      </c>
      <c r="O98" s="177">
        <f>SUM(O54, -O57)</f>
        <v>3.2099999999999997E-2</v>
      </c>
      <c r="P98" s="154">
        <f>SUM(P54, -P58)</f>
        <v>2.1899999999999999E-2</v>
      </c>
      <c r="Q98" s="116">
        <f>SUM(Q53, -Q55)</f>
        <v>3.6600000000000001E-2</v>
      </c>
      <c r="R98" s="177">
        <f>SUM(R53, -R55)</f>
        <v>3.61E-2</v>
      </c>
      <c r="S98" s="225">
        <f>SUM(S53, -S55)</f>
        <v>3.2400000000000005E-2</v>
      </c>
      <c r="T98" s="15">
        <f>SUM(T53, -T55)</f>
        <v>6.720000000000001E-2</v>
      </c>
      <c r="U98" s="152">
        <f>SUM(U53, -U57)</f>
        <v>5.9400000000000001E-2</v>
      </c>
      <c r="V98" s="225">
        <f>SUM(V51, -V52)</f>
        <v>6.4399999999999999E-2</v>
      </c>
      <c r="W98" s="15">
        <f>SUM(W51, -W52)</f>
        <v>6.699999999999999E-2</v>
      </c>
      <c r="X98" s="237">
        <f>SUM(X55, -X58)</f>
        <v>6.93E-2</v>
      </c>
      <c r="Y98" s="167">
        <f>SUM(Y55, -Y58)</f>
        <v>7.3799999999999991E-2</v>
      </c>
      <c r="Z98" s="209">
        <f>SUM(Z54, -Z58)</f>
        <v>7.8200000000000006E-2</v>
      </c>
      <c r="AA98" s="177">
        <f>SUM(AA55, -AA58)</f>
        <v>7.4200000000000016E-2</v>
      </c>
      <c r="AB98" s="145">
        <f>SUM(AB54, -AB57)</f>
        <v>7.2800000000000004E-2</v>
      </c>
      <c r="AC98" s="117">
        <f>SUM(AC51, -AC53)</f>
        <v>7.1099999999999997E-2</v>
      </c>
      <c r="AD98" s="177">
        <f>SUM(AD51, -AD53)</f>
        <v>6.9599999999999995E-2</v>
      </c>
      <c r="AE98" s="225">
        <f>SUM(AE54, -AE56)</f>
        <v>7.9100000000000004E-2</v>
      </c>
      <c r="AF98" s="15">
        <f>SUM(AF54, -AF57)</f>
        <v>8.0299999999999996E-2</v>
      </c>
      <c r="AG98" s="151">
        <f>SUM(AG55, -AG58)</f>
        <v>9.0799999999999992E-2</v>
      </c>
      <c r="AH98" s="167">
        <f>SUM(AH53, -AH55)</f>
        <v>9.8599999999999993E-2</v>
      </c>
      <c r="AI98" s="121">
        <f>SUM(AI53, -AI56)</f>
        <v>8.8200000000000001E-2</v>
      </c>
      <c r="AJ98" s="179">
        <f>SUM(AJ55, -AJ58)</f>
        <v>8.77E-2</v>
      </c>
      <c r="AK98" s="225">
        <f>SUM(AK53, -AK56)</f>
        <v>7.9199999999999993E-2</v>
      </c>
      <c r="AL98" s="95">
        <f>SUM(AL53, -AL55)</f>
        <v>9.1399999999999995E-2</v>
      </c>
      <c r="AM98" s="152">
        <f>SUM(AM53, -AM54)</f>
        <v>0.1046</v>
      </c>
      <c r="AN98" s="167">
        <f>SUM(AN54, -AN57)</f>
        <v>9.3299999999999994E-2</v>
      </c>
      <c r="AO98" s="209">
        <f>SUM(AO54, -AO57)</f>
        <v>9.870000000000001E-2</v>
      </c>
      <c r="AP98" s="180">
        <f>SUM(AP53, -AP55)</f>
        <v>9.1700000000000004E-2</v>
      </c>
      <c r="AQ98" s="167">
        <f>SUM(AQ56, -AQ58)</f>
        <v>9.459999999999999E-2</v>
      </c>
      <c r="AR98" s="209">
        <f>SUM(AR56, -AR58)</f>
        <v>0.10440000000000001</v>
      </c>
      <c r="AS98" s="188">
        <f>SUM(AS56, -AS58)</f>
        <v>9.6300000000000011E-2</v>
      </c>
      <c r="AT98" s="235">
        <f>SUM(AT57, -AT58)</f>
        <v>9.4399999999999984E-2</v>
      </c>
      <c r="AU98" s="94">
        <f>SUM(AU56, -AU58)</f>
        <v>0.10680000000000001</v>
      </c>
      <c r="AV98" s="152">
        <f>SUM(AV53, -AV55)</f>
        <v>0.1022</v>
      </c>
      <c r="AW98" s="167">
        <f>SUM(AW56, -AW58)</f>
        <v>0.10770000000000002</v>
      </c>
      <c r="AX98" s="121">
        <f>SUM(AX54, -AX56)</f>
        <v>0.1154</v>
      </c>
      <c r="AY98" s="180">
        <f>SUM(AY54, -AY56)</f>
        <v>0.106</v>
      </c>
      <c r="AZ98" s="147">
        <f>SUM(AZ54, -AZ56)</f>
        <v>9.8599999999999993E-2</v>
      </c>
      <c r="BA98" s="121">
        <f>SUM(BA54, -BA56)</f>
        <v>0.1082</v>
      </c>
      <c r="BB98" s="177">
        <f>SUM(BB52, -BB54)</f>
        <v>0.1041</v>
      </c>
      <c r="BC98" s="167">
        <f>SUM(BC54, -BC56)</f>
        <v>0.1171</v>
      </c>
      <c r="BD98" s="121">
        <f>SUM(BD54, -BD56)</f>
        <v>0.1173</v>
      </c>
      <c r="BE98" s="180">
        <f>SUM(BE54, -BE55)</f>
        <v>0.13169999999999998</v>
      </c>
      <c r="BF98" s="147">
        <f>SUM(BF51, -BF54)</f>
        <v>0.13470000000000001</v>
      </c>
      <c r="BG98" s="121">
        <f>SUM(BG54, -BG55)</f>
        <v>0.12920000000000001</v>
      </c>
      <c r="BH98" s="180">
        <f>SUM(BH54, -BH56)</f>
        <v>0.121</v>
      </c>
      <c r="BI98" s="167">
        <f>SUM(BI55, -BI58)</f>
        <v>0.1181</v>
      </c>
      <c r="BJ98" s="117">
        <f>SUM(BJ51, -BJ53)</f>
        <v>0.13520000000000001</v>
      </c>
      <c r="BK98" s="180">
        <f>SUM(BK54, -BK56)</f>
        <v>0.1191</v>
      </c>
      <c r="BL98" s="147">
        <f>SUM(BL54, -BL56)</f>
        <v>0.1356</v>
      </c>
      <c r="BM98" s="121">
        <f>SUM(BM54, -BM56)</f>
        <v>0.1203</v>
      </c>
      <c r="BN98" s="180">
        <f>SUM(BN54, -BN55)</f>
        <v>0.1492</v>
      </c>
      <c r="BO98" s="121">
        <f>SUM(BO54, -BO55)</f>
        <v>0.15140000000000001</v>
      </c>
      <c r="BP98" s="121">
        <f>SUM(BP54, -BP55)</f>
        <v>0.16470000000000001</v>
      </c>
      <c r="BQ98" s="209">
        <f>SUM(BQ55, -BQ58)</f>
        <v>0.15079999999999999</v>
      </c>
      <c r="BS98" s="167">
        <f>SUM(BS55, -BS58)</f>
        <v>0.15329999999999999</v>
      </c>
      <c r="BT98" s="209">
        <f>SUM(BT55, -BT58)</f>
        <v>0.15759999999999999</v>
      </c>
      <c r="BU98" s="188">
        <f>SUM(BU55, -BU58)</f>
        <v>0.16370000000000001</v>
      </c>
      <c r="BV98" s="167">
        <f>SUM(BV55, -BV58)</f>
        <v>0.16999999999999998</v>
      </c>
      <c r="BW98" s="121">
        <f>SUM(BW54, -BW55)</f>
        <v>0.15579999999999999</v>
      </c>
      <c r="BX98" s="180">
        <f>SUM(BX54, -BX55)</f>
        <v>0.16739999999999999</v>
      </c>
      <c r="BY98" s="235">
        <f>SUM(BY55, -BY58)</f>
        <v>0.17530000000000001</v>
      </c>
      <c r="BZ98" s="97">
        <f>SUM(BZ56, -BZ58)</f>
        <v>0.18419999999999997</v>
      </c>
      <c r="CA98" s="152">
        <f>SUM(CA54, -CA56)</f>
        <v>0.1598</v>
      </c>
      <c r="CB98" s="147">
        <f>SUM(CB54, -CB56)</f>
        <v>0.13219999999999998</v>
      </c>
      <c r="CC98" s="121">
        <f>SUM(CC54, -CC56)</f>
        <v>0.1293</v>
      </c>
      <c r="CD98" s="180">
        <f>SUM(CD53, -CD56)</f>
        <v>0.1168</v>
      </c>
      <c r="CE98" s="147">
        <f>SUM(CE53, -CE56)</f>
        <v>0.11030000000000001</v>
      </c>
      <c r="CF98" s="209">
        <f>SUM(CF54, -CF57)</f>
        <v>0.10350000000000001</v>
      </c>
      <c r="CG98" s="177">
        <f>SUM(CG57, -CG58)</f>
        <v>0.12119999999999999</v>
      </c>
      <c r="CH98" s="147">
        <f>SUM(CH53, -CH56)</f>
        <v>0.1137</v>
      </c>
      <c r="CI98" s="209">
        <f>SUM(CI51, -CI53)</f>
        <v>0.11400000000000002</v>
      </c>
      <c r="CJ98" s="180">
        <f>SUM(CJ51, -CJ53)</f>
        <v>0.1147</v>
      </c>
      <c r="CK98" s="147">
        <f>SUM(CK52, -CK54)</f>
        <v>0.1067</v>
      </c>
      <c r="CL98" s="121">
        <f>SUM(CL52, -CL54)</f>
        <v>0.1181</v>
      </c>
      <c r="CM98" s="177">
        <f>SUM(CM55, -CM57)</f>
        <v>0.11849999999999999</v>
      </c>
      <c r="CN98" s="147">
        <f>SUM(CN52, -CN55)</f>
        <v>0.1152</v>
      </c>
      <c r="CO98" s="117">
        <f>SUM(CO57, -CO58)</f>
        <v>0.11900000000000001</v>
      </c>
      <c r="CP98" s="180">
        <f>SUM(CP51, -CP53)</f>
        <v>0.12659999999999999</v>
      </c>
      <c r="CQ98" s="145">
        <f>SUM(CQ55, -CQ57)</f>
        <v>0.1419</v>
      </c>
      <c r="CR98" s="121">
        <f>SUM(CR53, -CR55)</f>
        <v>0.1295</v>
      </c>
      <c r="CS98" s="180">
        <f>SUM(CS51, -CS54)</f>
        <v>0.12029999999999999</v>
      </c>
      <c r="CT98" s="147">
        <f>SUM(CT52, -CT55)</f>
        <v>0.13569999999999999</v>
      </c>
      <c r="CU98" s="121">
        <f>SUM(CU52, -CU55)</f>
        <v>0.127</v>
      </c>
      <c r="CV98" s="180">
        <f>SUM(CV52, -CV55)</f>
        <v>0.1318</v>
      </c>
      <c r="CW98" s="147">
        <f>SUM(CW52, -CW55)</f>
        <v>0.1142</v>
      </c>
      <c r="CX98" s="117">
        <f>SUM(CX55, -CX57)</f>
        <v>0.1353</v>
      </c>
      <c r="CY98" s="177">
        <f>SUM(CY55, -CY57)</f>
        <v>0.13019999999999998</v>
      </c>
      <c r="CZ98" s="121">
        <f>SUM(CZ53, -CZ55)</f>
        <v>0.14849999999999999</v>
      </c>
      <c r="DA98" s="6">
        <f>SUM(DA86, -DA92)</f>
        <v>0</v>
      </c>
      <c r="DB98" s="6">
        <f>SUM(DB85, -DB91)</f>
        <v>0</v>
      </c>
      <c r="DC98" s="6">
        <f>SUM(DC85, -DC91)</f>
        <v>0</v>
      </c>
      <c r="DD98" s="6">
        <f>SUM(DD85, -DD91)</f>
        <v>0</v>
      </c>
      <c r="DE98" s="6">
        <f>SUM(DE85, -DE91)</f>
        <v>0</v>
      </c>
      <c r="DF98" s="6">
        <f>SUM(DF85, -DF91,)</f>
        <v>0</v>
      </c>
      <c r="DG98" s="6">
        <f>SUM(DG86, -DG92)</f>
        <v>0</v>
      </c>
      <c r="DH98" s="6">
        <f>SUM(DH85, -DH91)</f>
        <v>0</v>
      </c>
      <c r="DI98" s="6">
        <f>SUM(DI85, -DI91)</f>
        <v>0</v>
      </c>
      <c r="DJ98" s="6">
        <f>SUM(DJ85, -DJ91)</f>
        <v>0</v>
      </c>
      <c r="DK98" s="6">
        <f>SUM(DK85, -DK91)</f>
        <v>0</v>
      </c>
      <c r="DL98" s="6">
        <f>SUM(DL85, -DL91,)</f>
        <v>0</v>
      </c>
      <c r="DM98" s="6">
        <f>SUM(DM86, -DM92)</f>
        <v>0</v>
      </c>
      <c r="DN98" s="6">
        <f>SUM(DN85, -DN91)</f>
        <v>0</v>
      </c>
      <c r="DO98" s="6">
        <f>SUM(DO85, -DO91)</f>
        <v>0</v>
      </c>
      <c r="DP98" s="6">
        <f>SUM(DP85, -DP91)</f>
        <v>0</v>
      </c>
      <c r="DQ98" s="6">
        <f>SUM(DQ85, -DQ91)</f>
        <v>0</v>
      </c>
      <c r="DR98" s="6">
        <f>SUM(DR85, -DR91,)</f>
        <v>0</v>
      </c>
      <c r="DS98" s="6">
        <f>SUM(DS86, -DS92)</f>
        <v>0</v>
      </c>
      <c r="DT98" s="6">
        <f>SUM(DT85, -DT91)</f>
        <v>0</v>
      </c>
      <c r="DU98" s="6">
        <f>SUM(DU85, -DU91)</f>
        <v>0</v>
      </c>
      <c r="DV98" s="6">
        <f>SUM(DV85, -DV91)</f>
        <v>0</v>
      </c>
      <c r="DW98" s="6">
        <f>SUM(DW85, -DW91)</f>
        <v>0</v>
      </c>
      <c r="DX98" s="6">
        <f>SUM(DX85, -DX91,)</f>
        <v>0</v>
      </c>
      <c r="DY98" s="6">
        <f>SUM(DY86, -DY92)</f>
        <v>0</v>
      </c>
      <c r="DZ98" s="6">
        <f>SUM(DZ85, -DZ91)</f>
        <v>0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6">
        <f>SUM(EK85, -EK91)</f>
        <v>0</v>
      </c>
      <c r="EL98" s="6">
        <f>SUM(EL85, -EL91)</f>
        <v>0</v>
      </c>
      <c r="EM98" s="6">
        <f>SUM(EM85, -EM91)</f>
        <v>0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3"/>
      <c r="D99" s="157" t="s">
        <v>59</v>
      </c>
      <c r="E99" s="18" t="s">
        <v>44</v>
      </c>
      <c r="F99" s="158" t="s">
        <v>53</v>
      </c>
      <c r="G99" s="143" t="s">
        <v>60</v>
      </c>
      <c r="H99" s="122" t="s">
        <v>51</v>
      </c>
      <c r="I99" s="181" t="s">
        <v>40</v>
      </c>
      <c r="J99" s="186" t="s">
        <v>54</v>
      </c>
      <c r="K99" s="124" t="s">
        <v>64</v>
      </c>
      <c r="L99" s="178" t="s">
        <v>65</v>
      </c>
      <c r="M99" s="143" t="s">
        <v>65</v>
      </c>
      <c r="N99" s="169" t="s">
        <v>41</v>
      </c>
      <c r="O99" s="187" t="s">
        <v>48</v>
      </c>
      <c r="P99" s="153" t="s">
        <v>39</v>
      </c>
      <c r="Q99" s="115" t="s">
        <v>67</v>
      </c>
      <c r="R99" s="175" t="s">
        <v>67</v>
      </c>
      <c r="S99" s="229" t="s">
        <v>67</v>
      </c>
      <c r="T99" s="36" t="s">
        <v>67</v>
      </c>
      <c r="U99" s="160" t="s">
        <v>38</v>
      </c>
      <c r="V99" s="228" t="s">
        <v>63</v>
      </c>
      <c r="W99" s="18" t="s">
        <v>36</v>
      </c>
      <c r="X99" s="148" t="s">
        <v>65</v>
      </c>
      <c r="Y99" s="201" t="s">
        <v>67</v>
      </c>
      <c r="Z99" s="115" t="s">
        <v>57</v>
      </c>
      <c r="AA99" s="200" t="s">
        <v>37</v>
      </c>
      <c r="AB99" s="164" t="s">
        <v>64</v>
      </c>
      <c r="AC99" s="115" t="s">
        <v>39</v>
      </c>
      <c r="AD99" s="200" t="s">
        <v>44</v>
      </c>
      <c r="AE99" s="238" t="s">
        <v>52</v>
      </c>
      <c r="AF99" s="36" t="s">
        <v>67</v>
      </c>
      <c r="AG99" s="148" t="s">
        <v>68</v>
      </c>
      <c r="AH99" s="165" t="s">
        <v>37</v>
      </c>
      <c r="AI99" s="120" t="s">
        <v>38</v>
      </c>
      <c r="AJ99" s="187" t="s">
        <v>67</v>
      </c>
      <c r="AK99" s="238" t="s">
        <v>52</v>
      </c>
      <c r="AL99" s="42" t="s">
        <v>55</v>
      </c>
      <c r="AM99" s="144" t="s">
        <v>57</v>
      </c>
      <c r="AN99" s="201" t="s">
        <v>48</v>
      </c>
      <c r="AO99" s="123" t="s">
        <v>45</v>
      </c>
      <c r="AP99" s="187" t="s">
        <v>67</v>
      </c>
      <c r="AQ99" s="165" t="s">
        <v>37</v>
      </c>
      <c r="AR99" s="189" t="s">
        <v>37</v>
      </c>
      <c r="AS99" s="175" t="s">
        <v>57</v>
      </c>
      <c r="AT99" s="238" t="s">
        <v>37</v>
      </c>
      <c r="AU99" s="265" t="s">
        <v>54</v>
      </c>
      <c r="AV99" s="163" t="s">
        <v>45</v>
      </c>
      <c r="AW99" s="153" t="s">
        <v>57</v>
      </c>
      <c r="AX99" s="123" t="s">
        <v>45</v>
      </c>
      <c r="AY99" s="184" t="s">
        <v>45</v>
      </c>
      <c r="AZ99" s="155" t="s">
        <v>45</v>
      </c>
      <c r="BA99" s="118" t="s">
        <v>68</v>
      </c>
      <c r="BB99" s="187" t="s">
        <v>67</v>
      </c>
      <c r="BC99" s="143" t="s">
        <v>68</v>
      </c>
      <c r="BD99" s="118" t="s">
        <v>68</v>
      </c>
      <c r="BE99" s="200" t="s">
        <v>53</v>
      </c>
      <c r="BF99" s="165" t="s">
        <v>53</v>
      </c>
      <c r="BG99" s="189" t="s">
        <v>53</v>
      </c>
      <c r="BH99" s="187" t="s">
        <v>48</v>
      </c>
      <c r="BI99" s="165" t="s">
        <v>53</v>
      </c>
      <c r="BJ99" s="169" t="s">
        <v>48</v>
      </c>
      <c r="BK99" s="187" t="s">
        <v>48</v>
      </c>
      <c r="BL99" s="201" t="s">
        <v>48</v>
      </c>
      <c r="BM99" s="261" t="s">
        <v>54</v>
      </c>
      <c r="BN99" s="181" t="s">
        <v>38</v>
      </c>
      <c r="BO99" s="115" t="s">
        <v>57</v>
      </c>
      <c r="BP99" s="115" t="s">
        <v>57</v>
      </c>
      <c r="BQ99" s="115" t="s">
        <v>57</v>
      </c>
      <c r="BS99" s="159" t="s">
        <v>38</v>
      </c>
      <c r="BT99" s="115" t="s">
        <v>57</v>
      </c>
      <c r="BU99" s="181" t="s">
        <v>38</v>
      </c>
      <c r="BV99" s="159" t="s">
        <v>38</v>
      </c>
      <c r="BW99" s="120" t="s">
        <v>38</v>
      </c>
      <c r="BX99" s="181" t="s">
        <v>38</v>
      </c>
      <c r="BY99" s="260" t="s">
        <v>38</v>
      </c>
      <c r="BZ99" s="23" t="s">
        <v>44</v>
      </c>
      <c r="CA99" s="234" t="s">
        <v>37</v>
      </c>
      <c r="CB99" s="164" t="s">
        <v>40</v>
      </c>
      <c r="CC99" s="124" t="s">
        <v>40</v>
      </c>
      <c r="CD99" s="175" t="s">
        <v>57</v>
      </c>
      <c r="CE99" s="153" t="s">
        <v>57</v>
      </c>
      <c r="CF99" s="261" t="s">
        <v>54</v>
      </c>
      <c r="CG99" s="187" t="s">
        <v>67</v>
      </c>
      <c r="CH99" s="201" t="s">
        <v>67</v>
      </c>
      <c r="CI99" s="124" t="s">
        <v>47</v>
      </c>
      <c r="CJ99" s="175" t="s">
        <v>57</v>
      </c>
      <c r="CK99" s="143" t="s">
        <v>65</v>
      </c>
      <c r="CL99" s="124" t="s">
        <v>47</v>
      </c>
      <c r="CM99" s="200" t="s">
        <v>37</v>
      </c>
      <c r="CN99" s="143" t="s">
        <v>65</v>
      </c>
      <c r="CO99" s="118" t="s">
        <v>65</v>
      </c>
      <c r="CP99" s="181" t="s">
        <v>39</v>
      </c>
      <c r="CQ99" s="201" t="s">
        <v>41</v>
      </c>
      <c r="CR99" s="120" t="s">
        <v>39</v>
      </c>
      <c r="CS99" s="178" t="s">
        <v>68</v>
      </c>
      <c r="CT99" s="165" t="s">
        <v>37</v>
      </c>
      <c r="CU99" s="118" t="s">
        <v>55</v>
      </c>
      <c r="CV99" s="183" t="s">
        <v>40</v>
      </c>
      <c r="CW99" s="153" t="s">
        <v>57</v>
      </c>
      <c r="CX99" s="124" t="s">
        <v>40</v>
      </c>
      <c r="CY99" s="183" t="s">
        <v>40</v>
      </c>
      <c r="CZ99" s="124" t="s">
        <v>40</v>
      </c>
      <c r="DA99" s="60"/>
      <c r="DB99" s="60"/>
      <c r="DC99" s="60"/>
      <c r="DD99" s="60"/>
      <c r="DE99" s="60"/>
      <c r="DF99" s="60"/>
      <c r="DG99" s="60"/>
      <c r="DH99" s="60"/>
      <c r="DI99" s="60"/>
      <c r="DJ99" s="60"/>
      <c r="DK99" s="60"/>
      <c r="DL99" s="60"/>
      <c r="DM99" s="60"/>
      <c r="DN99" s="60"/>
      <c r="DO99" s="60"/>
      <c r="DP99" s="60"/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4">
        <f>SUM(C86, -C92)</f>
        <v>0</v>
      </c>
      <c r="D100" s="154">
        <f>SUM(D54, -D58)</f>
        <v>8.6E-3</v>
      </c>
      <c r="E100" s="15">
        <f>SUM(E56, -E58)</f>
        <v>2.8700000000000003E-2</v>
      </c>
      <c r="F100" s="151">
        <f>SUM(F54, -F58)</f>
        <v>2.6699999999999998E-2</v>
      </c>
      <c r="G100" s="147">
        <f>SUM(G52, -G54)</f>
        <v>5.6500000000000002E-2</v>
      </c>
      <c r="H100" s="121">
        <f>SUM(H54, -H58)</f>
        <v>5.1700000000000003E-2</v>
      </c>
      <c r="I100" s="180">
        <f>SUM(I53, -I55)</f>
        <v>4.1099999999999998E-2</v>
      </c>
      <c r="J100" s="147">
        <f>SUM(J55, -J58)</f>
        <v>3.0099999999999995E-2</v>
      </c>
      <c r="K100" s="121">
        <f>SUM(K53, -K55)</f>
        <v>3.5100000000000006E-2</v>
      </c>
      <c r="L100" s="180">
        <f>SUM(L51, -L52)</f>
        <v>6.3100000000000003E-2</v>
      </c>
      <c r="M100" s="147">
        <f>SUM(M51, -M52)</f>
        <v>5.389999999999999E-2</v>
      </c>
      <c r="N100" s="121">
        <f>SUM(N54, -N56)</f>
        <v>5.4199999999999998E-2</v>
      </c>
      <c r="O100" s="180">
        <f>SUM(O53, -O56)</f>
        <v>2.5999999999999999E-2</v>
      </c>
      <c r="P100" s="145">
        <f>SUM(P54, -P57)</f>
        <v>2.0599999999999997E-2</v>
      </c>
      <c r="Q100" s="117">
        <f>SUM(Q53, -Q54)</f>
        <v>2.0499999999999997E-2</v>
      </c>
      <c r="R100" s="177">
        <f>SUM(R53, -R54)</f>
        <v>2.5899999999999999E-2</v>
      </c>
      <c r="S100" s="227">
        <f>SUM(S53, -S54)</f>
        <v>2.9500000000000002E-2</v>
      </c>
      <c r="T100" s="94">
        <f>SUM(T53, -T54)</f>
        <v>5.2400000000000002E-2</v>
      </c>
      <c r="U100" s="152">
        <f>SUM(U56, -U58)</f>
        <v>5.3999999999999992E-2</v>
      </c>
      <c r="V100" s="227">
        <f>SUM(V52, -V53)</f>
        <v>6.1199999999999997E-2</v>
      </c>
      <c r="W100" s="94">
        <f>SUM(W55, -W58)</f>
        <v>6.5000000000000002E-2</v>
      </c>
      <c r="X100" s="152">
        <f>SUM(X51, -X52)</f>
        <v>5.7200000000000015E-2</v>
      </c>
      <c r="Y100" s="167">
        <f>SUM(Y53, -Y54)</f>
        <v>7.3700000000000002E-2</v>
      </c>
      <c r="Z100" s="117">
        <f>SUM(Z55, -Z58)</f>
        <v>7.7000000000000013E-2</v>
      </c>
      <c r="AA100" s="180">
        <f>SUM(AA54, -AA57)</f>
        <v>6.4299999999999996E-2</v>
      </c>
      <c r="AB100" s="147">
        <f>SUM(AB52, -AB53)</f>
        <v>6.4599999999999991E-2</v>
      </c>
      <c r="AC100" s="117">
        <f>SUM(AC55, -AC57)</f>
        <v>6.9999999999999993E-2</v>
      </c>
      <c r="AD100" s="180">
        <f>SUM(AD54, -AD56)</f>
        <v>6.8400000000000002E-2</v>
      </c>
      <c r="AE100" s="231">
        <f>SUM(AE54, -AE55)</f>
        <v>6.9900000000000004E-2</v>
      </c>
      <c r="AF100" s="220">
        <f>SUM(AF53, -AF55)</f>
        <v>7.1900000000000006E-2</v>
      </c>
      <c r="AG100" s="151">
        <f>SUM(AG51, -AG53)</f>
        <v>8.8400000000000006E-2</v>
      </c>
      <c r="AH100" s="147">
        <f>SUM(AH54, -AH56)</f>
        <v>9.0999999999999998E-2</v>
      </c>
      <c r="AI100" s="119">
        <f>SUM(AI56, -AI58)</f>
        <v>8.0800000000000011E-2</v>
      </c>
      <c r="AJ100" s="188">
        <f>SUM(AJ54, -AJ56)</f>
        <v>8.0799999999999997E-2</v>
      </c>
      <c r="AK100" s="231">
        <f>SUM(AK53, -AK55)</f>
        <v>6.5000000000000002E-2</v>
      </c>
      <c r="AL100" s="97">
        <f>SUM(AL51, -AL53)</f>
        <v>8.1299999999999983E-2</v>
      </c>
      <c r="AM100" s="151">
        <f>SUM(AM56, -AM58)</f>
        <v>9.820000000000001E-2</v>
      </c>
      <c r="AN100" s="147">
        <f>SUM(AN54, -AN56)</f>
        <v>9.2100000000000001E-2</v>
      </c>
      <c r="AO100" s="209">
        <f>SUM(AO56, -AO58)</f>
        <v>9.1899999999999982E-2</v>
      </c>
      <c r="AP100" s="188">
        <f>SUM(AP54, -AP57)</f>
        <v>8.6299999999999988E-2</v>
      </c>
      <c r="AQ100" s="147">
        <f>SUM(AQ53, -AQ55)</f>
        <v>9.0299999999999991E-2</v>
      </c>
      <c r="AR100" s="121">
        <f>SUM(AR53, -AR55)</f>
        <v>9.0999999999999998E-2</v>
      </c>
      <c r="AS100" s="177">
        <f>SUM(AS57, -AS58)</f>
        <v>9.290000000000001E-2</v>
      </c>
      <c r="AT100" s="225">
        <f>SUM(AT53, -AT55)</f>
        <v>8.9900000000000008E-2</v>
      </c>
      <c r="AU100" s="15">
        <f>SUM(AU53, -AU54)</f>
        <v>0.10519999999999999</v>
      </c>
      <c r="AV100" s="237">
        <f>SUM(AV57, -AV58)</f>
        <v>9.7199999999999995E-2</v>
      </c>
      <c r="AW100" s="145">
        <f>SUM(AW57, -AW58)</f>
        <v>9.9300000000000013E-2</v>
      </c>
      <c r="AX100" s="209">
        <f>SUM(AX56, -AX58)</f>
        <v>0.1057</v>
      </c>
      <c r="AY100" s="188">
        <f>SUM(AY56, -AY58)</f>
        <v>9.4800000000000009E-2</v>
      </c>
      <c r="AZ100" s="167">
        <f>SUM(AZ56, -AZ58)</f>
        <v>8.950000000000001E-2</v>
      </c>
      <c r="BA100" s="117">
        <f>SUM(BA52, -BA54)</f>
        <v>8.77E-2</v>
      </c>
      <c r="BB100" s="188">
        <f>SUM(BB54, -BB56)</f>
        <v>9.1600000000000001E-2</v>
      </c>
      <c r="BC100" s="145">
        <f>SUM(BC52, -BC54)</f>
        <v>0.1114</v>
      </c>
      <c r="BD100" s="117">
        <f>SUM(BD52, -BD54)</f>
        <v>9.509999999999999E-2</v>
      </c>
      <c r="BE100" s="177">
        <f>SUM(BE51, -BE53)</f>
        <v>0.12959999999999999</v>
      </c>
      <c r="BF100" s="145">
        <f>SUM(BF51, -BF53)</f>
        <v>0.10830000000000001</v>
      </c>
      <c r="BG100" s="117">
        <f>SUM(BG51, -BG53)</f>
        <v>0.10840000000000001</v>
      </c>
      <c r="BH100" s="180">
        <f>SUM(BH54, -BH55)</f>
        <v>0.11499999999999999</v>
      </c>
      <c r="BI100" s="145">
        <f>SUM(BI51, -BI54)</f>
        <v>0.1172</v>
      </c>
      <c r="BJ100" s="121">
        <f>SUM(BJ54, -BJ55)</f>
        <v>0.12969999999999998</v>
      </c>
      <c r="BK100" s="180">
        <f>SUM(BK54, -BK55)</f>
        <v>0.1094</v>
      </c>
      <c r="BL100" s="147">
        <f>SUM(BL54, -BL55)</f>
        <v>0.122</v>
      </c>
      <c r="BM100" s="121">
        <f>SUM(BM51, -BM54)</f>
        <v>0.12009999999999998</v>
      </c>
      <c r="BN100" s="179">
        <f>SUM(BN56, -BN58)</f>
        <v>0.12419999999999999</v>
      </c>
      <c r="BO100" s="117">
        <f>SUM(BO56, -BO58)</f>
        <v>0.12909999999999999</v>
      </c>
      <c r="BP100" s="117">
        <f>SUM(BP56, -BP58)</f>
        <v>0.1376</v>
      </c>
      <c r="BQ100" s="117">
        <f>SUM(BQ56, -BQ58)</f>
        <v>0.13150000000000001</v>
      </c>
      <c r="BS100" s="149">
        <f t="shared" ref="BS100:BY100" si="293">SUM(BS56, -BS58)</f>
        <v>0.1308</v>
      </c>
      <c r="BT100" s="117">
        <f t="shared" si="293"/>
        <v>0.11999999999999998</v>
      </c>
      <c r="BU100" s="179">
        <f t="shared" si="293"/>
        <v>0.13389999999999999</v>
      </c>
      <c r="BV100" s="149">
        <f t="shared" si="293"/>
        <v>0.14529999999999998</v>
      </c>
      <c r="BW100" s="119">
        <f t="shared" si="293"/>
        <v>0.15360000000000001</v>
      </c>
      <c r="BX100" s="179">
        <f t="shared" si="293"/>
        <v>0.15440000000000001</v>
      </c>
      <c r="BY100" s="226">
        <f t="shared" si="293"/>
        <v>0.16310000000000002</v>
      </c>
      <c r="BZ100" s="15">
        <f>SUM(BZ54, -BZ55)</f>
        <v>0.18140000000000001</v>
      </c>
      <c r="CA100" s="152">
        <f>SUM(CA54, -CA55)</f>
        <v>0.15689999999999998</v>
      </c>
      <c r="CB100" s="147">
        <f>SUM(CB54, -CB55)</f>
        <v>0.1201</v>
      </c>
      <c r="CC100" s="121">
        <f>SUM(CC54, -CC55)</f>
        <v>0.11889999999999999</v>
      </c>
      <c r="CD100" s="177">
        <f>SUM(CD57, -CD58)</f>
        <v>0.1075</v>
      </c>
      <c r="CE100" s="145">
        <f>SUM(CE57, -CE58)</f>
        <v>0.10970000000000001</v>
      </c>
      <c r="CF100" s="121">
        <f>SUM(CF52, -CF54)</f>
        <v>9.9699999999999997E-2</v>
      </c>
      <c r="CG100" s="188">
        <f>SUM(CG54, -CG57)</f>
        <v>9.7000000000000003E-2</v>
      </c>
      <c r="CH100" s="167">
        <f>SUM(CH54, -CH57)</f>
        <v>0.1033</v>
      </c>
      <c r="CI100" s="121">
        <f>SUM(CI53, -CI56)</f>
        <v>0.1048</v>
      </c>
      <c r="CJ100" s="177">
        <f>SUM(CJ57, -CJ58)</f>
        <v>0.1081</v>
      </c>
      <c r="CK100" s="147">
        <f>SUM(CK51, -CK53)</f>
        <v>9.9100000000000008E-2</v>
      </c>
      <c r="CL100" s="121">
        <f>SUM(CL53, -CL56)</f>
        <v>0.1172</v>
      </c>
      <c r="CM100" s="180">
        <f>SUM(CM52, -CM55)</f>
        <v>0.1111</v>
      </c>
      <c r="CN100" s="147">
        <f>SUM(CN51, -CN53)</f>
        <v>0.11390000000000002</v>
      </c>
      <c r="CO100" s="121">
        <f>SUM(CO51, -CO53)</f>
        <v>0.11890000000000001</v>
      </c>
      <c r="CP100" s="177">
        <f>SUM(CP55, -CP57)</f>
        <v>0.12640000000000001</v>
      </c>
      <c r="CQ100" s="147">
        <f>SUM(CQ53, -CQ55)</f>
        <v>0.13350000000000001</v>
      </c>
      <c r="CR100" s="117">
        <f>SUM(CR55, -CR57)</f>
        <v>0.12410000000000002</v>
      </c>
      <c r="CS100" s="177">
        <f>SUM(CS51, -CS53)</f>
        <v>0.11119999999999999</v>
      </c>
      <c r="CT100" s="147">
        <f>SUM(CT53, -CT55)</f>
        <v>0.1227</v>
      </c>
      <c r="CU100" s="119">
        <f>SUM(CU51, -CU54)</f>
        <v>0.1028</v>
      </c>
      <c r="CV100" s="180">
        <f>SUM(CV53, -CV55)</f>
        <v>9.3200000000000005E-2</v>
      </c>
      <c r="CW100" s="145">
        <f>SUM(CW57, -CW58)</f>
        <v>0.1037</v>
      </c>
      <c r="CX100" s="121">
        <f>SUM(CX53, -CX55)</f>
        <v>0.10200000000000001</v>
      </c>
      <c r="CY100" s="180">
        <f>SUM(CY53, -CY55)</f>
        <v>0.13250000000000001</v>
      </c>
      <c r="CZ100" s="121">
        <f>SUM(CZ54, -CZ55)</f>
        <v>0.14529999999999998</v>
      </c>
      <c r="DA100" s="6">
        <f>SUM(DA85, -DA91)</f>
        <v>0</v>
      </c>
      <c r="DB100" s="6">
        <f>SUM(DB86, -DB92)</f>
        <v>0</v>
      </c>
      <c r="DC100" s="6">
        <f>SUM(DC85, -DC90)</f>
        <v>0</v>
      </c>
      <c r="DD100" s="6">
        <f>SUM(DD86, -DD92)</f>
        <v>0</v>
      </c>
      <c r="DE100" s="6">
        <f>SUM(DE86, -DE92)</f>
        <v>0</v>
      </c>
      <c r="DF100" s="6">
        <f>SUM(DF86, -DF92)</f>
        <v>0</v>
      </c>
      <c r="DG100" s="6">
        <f>SUM(DG85, -DG91)</f>
        <v>0</v>
      </c>
      <c r="DH100" s="6">
        <f>SUM(DH86, -DH92)</f>
        <v>0</v>
      </c>
      <c r="DI100" s="6">
        <f>SUM(DI85, -DI90)</f>
        <v>0</v>
      </c>
      <c r="DJ100" s="6">
        <f>SUM(DJ86, -DJ92)</f>
        <v>0</v>
      </c>
      <c r="DK100" s="6">
        <f>SUM(DK86, -DK92)</f>
        <v>0</v>
      </c>
      <c r="DL100" s="6">
        <f>SUM(DL86, -DL92)</f>
        <v>0</v>
      </c>
      <c r="DM100" s="6">
        <f>SUM(DM85, -DM91)</f>
        <v>0</v>
      </c>
      <c r="DN100" s="6">
        <f>SUM(DN86, -DN92)</f>
        <v>0</v>
      </c>
      <c r="DO100" s="6">
        <f>SUM(DO85, -DO90)</f>
        <v>0</v>
      </c>
      <c r="DP100" s="6">
        <f>SUM(DP86, -DP92)</f>
        <v>0</v>
      </c>
      <c r="DQ100" s="6">
        <f>SUM(DQ86, -DQ92)</f>
        <v>0</v>
      </c>
      <c r="DR100" s="6">
        <f>SUM(DR86, -DR92)</f>
        <v>0</v>
      </c>
      <c r="DS100" s="6">
        <f>SUM(DS85, -DS91)</f>
        <v>0</v>
      </c>
      <c r="DT100" s="6">
        <f>SUM(DT86, -DT92)</f>
        <v>0</v>
      </c>
      <c r="DU100" s="6">
        <f>SUM(DU85, -DU90)</f>
        <v>0</v>
      </c>
      <c r="DV100" s="6">
        <f>SUM(DV86, -DV92)</f>
        <v>0</v>
      </c>
      <c r="DW100" s="6">
        <f>SUM(DW86, -DW92)</f>
        <v>0</v>
      </c>
      <c r="DX100" s="6">
        <f>SUM(DX86, -DX92)</f>
        <v>0</v>
      </c>
      <c r="DY100" s="6">
        <f>SUM(DY85, -DY91)</f>
        <v>0</v>
      </c>
      <c r="DZ100" s="6">
        <f>SUM(DZ86, -DZ92)</f>
        <v>0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6">
        <f>SUM(EK85, -EK90)</f>
        <v>0</v>
      </c>
      <c r="EL100" s="6">
        <f>SUM(EL86, -EL92)</f>
        <v>0</v>
      </c>
      <c r="EM100" s="6">
        <f>SUM(EM86, -EM92)</f>
        <v>0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3"/>
      <c r="D101" s="159" t="s">
        <v>41</v>
      </c>
      <c r="E101" s="45" t="s">
        <v>39</v>
      </c>
      <c r="F101" s="160" t="s">
        <v>51</v>
      </c>
      <c r="G101" s="157" t="s">
        <v>59</v>
      </c>
      <c r="H101" s="123" t="s">
        <v>44</v>
      </c>
      <c r="I101" s="183" t="s">
        <v>53</v>
      </c>
      <c r="J101" s="164" t="s">
        <v>84</v>
      </c>
      <c r="K101" s="120" t="s">
        <v>36</v>
      </c>
      <c r="L101" s="181" t="s">
        <v>38</v>
      </c>
      <c r="M101" s="201" t="s">
        <v>41</v>
      </c>
      <c r="N101" s="118" t="s">
        <v>65</v>
      </c>
      <c r="O101" s="175" t="s">
        <v>46</v>
      </c>
      <c r="P101" s="153" t="s">
        <v>57</v>
      </c>
      <c r="Q101" s="169" t="s">
        <v>41</v>
      </c>
      <c r="R101" s="182" t="s">
        <v>54</v>
      </c>
      <c r="S101" s="232" t="s">
        <v>39</v>
      </c>
      <c r="T101" s="45" t="s">
        <v>57</v>
      </c>
      <c r="U101" s="144" t="s">
        <v>52</v>
      </c>
      <c r="V101" s="233" t="s">
        <v>44</v>
      </c>
      <c r="W101" s="18" t="s">
        <v>44</v>
      </c>
      <c r="X101" s="144" t="s">
        <v>39</v>
      </c>
      <c r="Y101" s="164" t="s">
        <v>64</v>
      </c>
      <c r="Z101" s="189" t="s">
        <v>51</v>
      </c>
      <c r="AA101" s="178" t="s">
        <v>68</v>
      </c>
      <c r="AB101" s="165" t="s">
        <v>37</v>
      </c>
      <c r="AC101" s="189" t="s">
        <v>44</v>
      </c>
      <c r="AD101" s="175" t="s">
        <v>39</v>
      </c>
      <c r="AE101" s="230" t="s">
        <v>54</v>
      </c>
      <c r="AF101" s="23" t="s">
        <v>37</v>
      </c>
      <c r="AG101" s="234" t="s">
        <v>37</v>
      </c>
      <c r="AH101" s="143" t="s">
        <v>68</v>
      </c>
      <c r="AI101" s="189" t="s">
        <v>52</v>
      </c>
      <c r="AJ101" s="175" t="s">
        <v>57</v>
      </c>
      <c r="AK101" s="229" t="s">
        <v>48</v>
      </c>
      <c r="AL101" s="18" t="s">
        <v>45</v>
      </c>
      <c r="AM101" s="166" t="s">
        <v>48</v>
      </c>
      <c r="AN101" s="155" t="s">
        <v>45</v>
      </c>
      <c r="AO101" s="169" t="s">
        <v>48</v>
      </c>
      <c r="AP101" s="187" t="s">
        <v>48</v>
      </c>
      <c r="AQ101" s="153" t="s">
        <v>57</v>
      </c>
      <c r="AR101" s="115" t="s">
        <v>57</v>
      </c>
      <c r="AS101" s="264" t="s">
        <v>54</v>
      </c>
      <c r="AT101" s="271" t="s">
        <v>54</v>
      </c>
      <c r="AU101" s="18" t="s">
        <v>45</v>
      </c>
      <c r="AV101" s="166" t="s">
        <v>48</v>
      </c>
      <c r="AW101" s="143" t="s">
        <v>68</v>
      </c>
      <c r="AX101" s="118" t="s">
        <v>68</v>
      </c>
      <c r="AY101" s="200" t="s">
        <v>53</v>
      </c>
      <c r="AZ101" s="143" t="s">
        <v>68</v>
      </c>
      <c r="BA101" s="124" t="s">
        <v>40</v>
      </c>
      <c r="BB101" s="175" t="s">
        <v>57</v>
      </c>
      <c r="BC101" s="143" t="s">
        <v>65</v>
      </c>
      <c r="BD101" s="123" t="s">
        <v>45</v>
      </c>
      <c r="BE101" s="181" t="s">
        <v>38</v>
      </c>
      <c r="BF101" s="159" t="s">
        <v>38</v>
      </c>
      <c r="BG101" s="120" t="s">
        <v>38</v>
      </c>
      <c r="BH101" s="184" t="s">
        <v>45</v>
      </c>
      <c r="BI101" s="162" t="s">
        <v>54</v>
      </c>
      <c r="BJ101" s="123" t="s">
        <v>45</v>
      </c>
      <c r="BK101" s="264" t="s">
        <v>54</v>
      </c>
      <c r="BL101" s="153" t="s">
        <v>57</v>
      </c>
      <c r="BM101" s="115" t="s">
        <v>57</v>
      </c>
      <c r="BN101" s="175" t="s">
        <v>57</v>
      </c>
      <c r="BO101" s="120" t="s">
        <v>38</v>
      </c>
      <c r="BP101" s="120" t="s">
        <v>38</v>
      </c>
      <c r="BQ101" s="120" t="s">
        <v>38</v>
      </c>
      <c r="BS101" s="153" t="s">
        <v>57</v>
      </c>
      <c r="BT101" s="120" t="s">
        <v>38</v>
      </c>
      <c r="BU101" s="178" t="s">
        <v>68</v>
      </c>
      <c r="BV101" s="143" t="s">
        <v>68</v>
      </c>
      <c r="BW101" s="118" t="s">
        <v>68</v>
      </c>
      <c r="BX101" s="178" t="s">
        <v>68</v>
      </c>
      <c r="BY101" s="232" t="s">
        <v>57</v>
      </c>
      <c r="BZ101" s="45" t="s">
        <v>57</v>
      </c>
      <c r="CA101" s="148" t="s">
        <v>55</v>
      </c>
      <c r="CB101" s="153" t="s">
        <v>57</v>
      </c>
      <c r="CC101" s="118" t="s">
        <v>65</v>
      </c>
      <c r="CD101" s="264" t="s">
        <v>54</v>
      </c>
      <c r="CE101" s="201" t="s">
        <v>67</v>
      </c>
      <c r="CF101" s="118" t="s">
        <v>65</v>
      </c>
      <c r="CG101" s="183" t="s">
        <v>40</v>
      </c>
      <c r="CH101" s="165" t="s">
        <v>53</v>
      </c>
      <c r="CI101" s="118" t="s">
        <v>65</v>
      </c>
      <c r="CJ101" s="187" t="s">
        <v>67</v>
      </c>
      <c r="CK101" s="201" t="s">
        <v>48</v>
      </c>
      <c r="CL101" s="120" t="s">
        <v>39</v>
      </c>
      <c r="CM101" s="264" t="s">
        <v>54</v>
      </c>
      <c r="CN101" s="162" t="s">
        <v>54</v>
      </c>
      <c r="CO101" s="189" t="s">
        <v>37</v>
      </c>
      <c r="CP101" s="264" t="s">
        <v>54</v>
      </c>
      <c r="CQ101" s="164" t="s">
        <v>40</v>
      </c>
      <c r="CR101" s="124" t="s">
        <v>40</v>
      </c>
      <c r="CS101" s="200" t="s">
        <v>37</v>
      </c>
      <c r="CT101" s="164" t="s">
        <v>40</v>
      </c>
      <c r="CU101" s="124" t="s">
        <v>40</v>
      </c>
      <c r="CV101" s="178" t="s">
        <v>55</v>
      </c>
      <c r="CW101" s="143" t="s">
        <v>65</v>
      </c>
      <c r="CX101" s="115" t="s">
        <v>57</v>
      </c>
      <c r="CY101" s="175" t="s">
        <v>57</v>
      </c>
      <c r="CZ101" s="120" t="s">
        <v>39</v>
      </c>
      <c r="DA101" s="60"/>
      <c r="DB101" s="60"/>
      <c r="DC101" s="60"/>
      <c r="DD101" s="60"/>
      <c r="DE101" s="60"/>
      <c r="DF101" s="60"/>
      <c r="DG101" s="60"/>
      <c r="DH101" s="60"/>
      <c r="DI101" s="60"/>
      <c r="DJ101" s="60"/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4">
        <f>SUM(C91, -C98,)</f>
        <v>0</v>
      </c>
      <c r="D102" s="147">
        <f>SUM(D55, -D58)</f>
        <v>7.0000000000000001E-3</v>
      </c>
      <c r="E102" s="94">
        <f>SUM(E51, -E53)</f>
        <v>2.7E-2</v>
      </c>
      <c r="F102" s="152">
        <f>SUM(F55, -F58)</f>
        <v>2.1499999999999998E-2</v>
      </c>
      <c r="G102" s="154">
        <f>SUM(G54, -G57)</f>
        <v>5.3899999999999997E-2</v>
      </c>
      <c r="H102" s="121">
        <f>SUM(H55, -H58)</f>
        <v>4.07E-2</v>
      </c>
      <c r="I102" s="177">
        <f>SUM(I55, -I58)</f>
        <v>3.1100000000000003E-2</v>
      </c>
      <c r="J102" s="145">
        <f>SUM(J54, -J57)</f>
        <v>2.92E-2</v>
      </c>
      <c r="K102" s="117">
        <f>SUM(K54, -K56)</f>
        <v>3.1899999999999998E-2</v>
      </c>
      <c r="L102" s="180">
        <f>SUM(L55, -L58)</f>
        <v>4.5699999999999998E-2</v>
      </c>
      <c r="M102" s="147">
        <f>SUM(M54, -M56)</f>
        <v>4.1500000000000002E-2</v>
      </c>
      <c r="N102" s="121">
        <f>SUM(N51, -N52)</f>
        <v>5.3699999999999998E-2</v>
      </c>
      <c r="O102" s="176">
        <f>SUM(O54, -O56)</f>
        <v>2.3899999999999998E-2</v>
      </c>
      <c r="P102" s="145">
        <f>SUM(P54, -P56)</f>
        <v>2.0199999999999999E-2</v>
      </c>
      <c r="Q102" s="121">
        <f>SUM(Q54, -Q58)</f>
        <v>1.9700000000000002E-2</v>
      </c>
      <c r="R102" s="180">
        <f>SUM(R54, -R58)</f>
        <v>2.5500000000000002E-2</v>
      </c>
      <c r="S102" s="227">
        <f>SUM(S54, -S58)</f>
        <v>2.4899999999999999E-2</v>
      </c>
      <c r="T102" s="94">
        <f>SUM(T54, -T58)</f>
        <v>2.0999999999999998E-2</v>
      </c>
      <c r="U102" s="146">
        <f>SUM(U54, -U57)</f>
        <v>4.8300000000000003E-2</v>
      </c>
      <c r="V102" s="225">
        <f>SUM(V55, -V57)</f>
        <v>5.79E-2</v>
      </c>
      <c r="W102" s="15">
        <f>SUM(W55, -W57)</f>
        <v>6.409999999999999E-2</v>
      </c>
      <c r="X102" s="151">
        <f>SUM(X54, -X57)</f>
        <v>5.6400000000000006E-2</v>
      </c>
      <c r="Y102" s="147">
        <f>SUM(Y52, -Y53)</f>
        <v>6.5400000000000014E-2</v>
      </c>
      <c r="Z102" s="121">
        <f>SUM(Z56, -Z58)</f>
        <v>6.5600000000000006E-2</v>
      </c>
      <c r="AA102" s="177">
        <f>SUM(AA51, -AA53)</f>
        <v>5.9999999999999984E-2</v>
      </c>
      <c r="AB102" s="147">
        <f>SUM(AB55, -AB57)</f>
        <v>5.8300000000000005E-2</v>
      </c>
      <c r="AC102" s="121">
        <f>SUM(AC54, -AC56)</f>
        <v>6.3299999999999995E-2</v>
      </c>
      <c r="AD102" s="177">
        <f>SUM(AD55, -AD57)</f>
        <v>6.7599999999999993E-2</v>
      </c>
      <c r="AE102" s="225">
        <f>SUM(AE53, -AE54)</f>
        <v>6.0000000000000005E-2</v>
      </c>
      <c r="AF102" s="15">
        <f>SUM(AF54, -AF56)</f>
        <v>6.9699999999999998E-2</v>
      </c>
      <c r="AG102" s="152">
        <f>SUM(AG54, -AG56)</f>
        <v>8.2500000000000004E-2</v>
      </c>
      <c r="AH102" s="145">
        <f>SUM(AH51, -AH53)</f>
        <v>0.09</v>
      </c>
      <c r="AI102" s="116">
        <f>SUM(AI53, -AI55)</f>
        <v>7.4499999999999997E-2</v>
      </c>
      <c r="AJ102" s="177">
        <f>SUM(AJ56, -AJ58)</f>
        <v>7.9399999999999998E-2</v>
      </c>
      <c r="AK102" s="225">
        <f>SUM(AK54, -AK57)</f>
        <v>6.4599999999999991E-2</v>
      </c>
      <c r="AL102" s="220">
        <f>SUM(AL57, -AL58)</f>
        <v>7.7099999999999988E-2</v>
      </c>
      <c r="AM102" s="152">
        <f>SUM(AM54, -AM57)</f>
        <v>9.11E-2</v>
      </c>
      <c r="AN102" s="167">
        <f>SUM(AN56, -AN58)</f>
        <v>8.7400000000000005E-2</v>
      </c>
      <c r="AO102" s="121">
        <f>SUM(AO54, -AO56)</f>
        <v>8.7500000000000008E-2</v>
      </c>
      <c r="AP102" s="180">
        <f>SUM(AP54, -AP56)</f>
        <v>8.09E-2</v>
      </c>
      <c r="AQ102" s="145">
        <f>SUM(AQ57, -AQ58)</f>
        <v>8.6299999999999988E-2</v>
      </c>
      <c r="AR102" s="117">
        <f>SUM(AR57, -AR58)</f>
        <v>0.1033</v>
      </c>
      <c r="AS102" s="180">
        <f>SUM(AS53, -AS54)</f>
        <v>8.6400000000000005E-2</v>
      </c>
      <c r="AT102" s="225">
        <f>SUM(AT53, -AT54)</f>
        <v>8.5000000000000006E-2</v>
      </c>
      <c r="AU102" s="220">
        <f>SUM(AU57, -AU58)</f>
        <v>9.2700000000000018E-2</v>
      </c>
      <c r="AV102" s="152">
        <f>SUM(AV54, -AV57)</f>
        <v>7.6499999999999999E-2</v>
      </c>
      <c r="AW102" s="145">
        <f>SUM(AW51, -AW54)</f>
        <v>9.2999999999999999E-2</v>
      </c>
      <c r="AX102" s="117">
        <f>SUM(AX52, -AX54)</f>
        <v>9.6200000000000008E-2</v>
      </c>
      <c r="AY102" s="177">
        <f>SUM(AY51, -AY53)</f>
        <v>9.4699999999999993E-2</v>
      </c>
      <c r="AZ102" s="145">
        <f>SUM(AZ52, -AZ54)</f>
        <v>8.0999999999999989E-2</v>
      </c>
      <c r="BA102" s="121">
        <f>SUM(BA53, -BA55)</f>
        <v>7.9500000000000001E-2</v>
      </c>
      <c r="BB102" s="177">
        <f>SUM(BB56, -BB58)</f>
        <v>9.0200000000000016E-2</v>
      </c>
      <c r="BC102" s="147">
        <f>SUM(BC52, -BC53)</f>
        <v>9.1099999999999987E-2</v>
      </c>
      <c r="BD102" s="209">
        <f>SUM(BD56, -BD58)</f>
        <v>9.1900000000000009E-2</v>
      </c>
      <c r="BE102" s="179">
        <f>SUM(BE55, -BE58)</f>
        <v>0.1144</v>
      </c>
      <c r="BF102" s="149">
        <f>SUM(BF55, -BF58)</f>
        <v>0.10829999999999999</v>
      </c>
      <c r="BG102" s="119">
        <f>SUM(BG55, -BG58)</f>
        <v>0.10729999999999999</v>
      </c>
      <c r="BH102" s="188">
        <f>SUM(BH55, -BH58)</f>
        <v>0.1086</v>
      </c>
      <c r="BI102" s="147">
        <f>SUM(BI51, -BI53)</f>
        <v>0.1167</v>
      </c>
      <c r="BJ102" s="209">
        <f>SUM(BJ55, -BJ58)</f>
        <v>0.12570000000000001</v>
      </c>
      <c r="BK102" s="180">
        <f>SUM(BK51, -BK54)</f>
        <v>0.10010000000000001</v>
      </c>
      <c r="BL102" s="145">
        <f t="shared" ref="BL102:BQ102" si="294">SUM(BL57, -BL58)</f>
        <v>0.11630000000000001</v>
      </c>
      <c r="BM102" s="117">
        <f t="shared" si="294"/>
        <v>0.11269999999999999</v>
      </c>
      <c r="BN102" s="177">
        <f t="shared" si="294"/>
        <v>0.11739999999999999</v>
      </c>
      <c r="BO102" s="119">
        <f t="shared" si="294"/>
        <v>0.1109</v>
      </c>
      <c r="BP102" s="119">
        <f t="shared" si="294"/>
        <v>0.11410000000000001</v>
      </c>
      <c r="BQ102" s="119">
        <f t="shared" si="294"/>
        <v>0.126</v>
      </c>
      <c r="BS102" s="145">
        <f>SUM(BS57, -BS58)</f>
        <v>0.1303</v>
      </c>
      <c r="BT102" s="119">
        <f>SUM(BT57, -BT58)</f>
        <v>0.11809999999999998</v>
      </c>
      <c r="BU102" s="177">
        <f>SUM(BU51, -BU54)</f>
        <v>9.6500000000000002E-2</v>
      </c>
      <c r="BV102" s="145">
        <f>SUM(BV51, -BV54)</f>
        <v>9.3100000000000002E-2</v>
      </c>
      <c r="BW102" s="117">
        <f>SUM(BW51, -BW54)</f>
        <v>0.10590000000000001</v>
      </c>
      <c r="BX102" s="177">
        <f>SUM(BX51, -BX54)</f>
        <v>9.7799999999999998E-2</v>
      </c>
      <c r="BY102" s="227">
        <f>SUM(BY57, -BY58)</f>
        <v>9.0300000000000019E-2</v>
      </c>
      <c r="BZ102" s="94">
        <f>SUM(BZ57, -BZ58)</f>
        <v>0.10369999999999999</v>
      </c>
      <c r="CA102" s="150">
        <f>SUM(CA51, -CA54)</f>
        <v>0.11439999999999999</v>
      </c>
      <c r="CB102" s="145">
        <f>SUM(CB57, -CB58)</f>
        <v>0.11899999999999999</v>
      </c>
      <c r="CC102" s="121">
        <f>SUM(CC51, -CC54)</f>
        <v>0.11350000000000002</v>
      </c>
      <c r="CD102" s="180">
        <f>SUM(CD52, -CD54)</f>
        <v>0.10070000000000001</v>
      </c>
      <c r="CE102" s="167">
        <f>SUM(CE54, -CE57)</f>
        <v>0.10730000000000001</v>
      </c>
      <c r="CF102" s="121">
        <f>SUM(CF51, -CF53)</f>
        <v>9.9699999999999997E-2</v>
      </c>
      <c r="CG102" s="180">
        <f>SUM(CG53, -CG55)</f>
        <v>8.610000000000001E-2</v>
      </c>
      <c r="CH102" s="167">
        <f>SUM(CH51, -CH53)</f>
        <v>9.35E-2</v>
      </c>
      <c r="CI102" s="121">
        <f>SUM(CI52, -CI53)</f>
        <v>9.6600000000000019E-2</v>
      </c>
      <c r="CJ102" s="188">
        <f>SUM(CJ54, -CJ57)</f>
        <v>9.2099999999999987E-2</v>
      </c>
      <c r="CK102" s="147">
        <f>SUM(CK54, -CK56)</f>
        <v>9.3299999999999994E-2</v>
      </c>
      <c r="CL102" s="117">
        <f>SUM(CL55, -CL57)</f>
        <v>0.1077</v>
      </c>
      <c r="CM102" s="180">
        <f>SUM(CM52, -CM54)</f>
        <v>0.1022</v>
      </c>
      <c r="CN102" s="147">
        <f>SUM(CN52, -CN54)</f>
        <v>0.1074</v>
      </c>
      <c r="CO102" s="121">
        <f>SUM(CO52, -CO55)</f>
        <v>0.1137</v>
      </c>
      <c r="CP102" s="180">
        <f>SUM(CP52, -CP54)</f>
        <v>0.12159999999999999</v>
      </c>
      <c r="CQ102" s="147">
        <f>SUM(CQ54, -CQ55)</f>
        <v>0.1139</v>
      </c>
      <c r="CR102" s="121">
        <f>SUM(CR54, -CR55)</f>
        <v>0.12279999999999999</v>
      </c>
      <c r="CS102" s="180">
        <f>SUM(CS52, -CS55)</f>
        <v>0.1089</v>
      </c>
      <c r="CT102" s="147">
        <f>SUM(CT54, -CT55)</f>
        <v>0.1193</v>
      </c>
      <c r="CU102" s="121">
        <f>SUM(CU53, -CU55)</f>
        <v>9.5500000000000002E-2</v>
      </c>
      <c r="CV102" s="179">
        <f>SUM(CV51, -CV54)</f>
        <v>9.0899999999999995E-2</v>
      </c>
      <c r="CW102" s="147">
        <f>SUM(CW51, -CW54)</f>
        <v>8.9499999999999982E-2</v>
      </c>
      <c r="CX102" s="117">
        <f>SUM(CX57, -CX58)</f>
        <v>9.6899999999999986E-2</v>
      </c>
      <c r="CY102" s="177">
        <f>SUM(CY57, -CY58)</f>
        <v>9.0499999999999997E-2</v>
      </c>
      <c r="CZ102" s="117">
        <f>SUM(CZ55, -CZ57)</f>
        <v>0.13980000000000001</v>
      </c>
      <c r="DA102" s="6">
        <f t="shared" ref="CY102:DB102" si="295">SUM(DA91, -DA98)</f>
        <v>0</v>
      </c>
      <c r="DB102" s="6">
        <f t="shared" si="295"/>
        <v>0</v>
      </c>
      <c r="DC102" s="6">
        <f>SUM(DC91, -DC98,)</f>
        <v>0</v>
      </c>
      <c r="DD102" s="6">
        <f>SUM(DD91, -DD98,)</f>
        <v>0</v>
      </c>
      <c r="DE102" s="6">
        <f t="shared" ref="DE102:DH102" si="296">SUM(DE91, -DE98)</f>
        <v>0</v>
      </c>
      <c r="DF102" s="6">
        <f t="shared" si="296"/>
        <v>0</v>
      </c>
      <c r="DG102" s="6">
        <f t="shared" si="296"/>
        <v>0</v>
      </c>
      <c r="DH102" s="6">
        <f t="shared" si="296"/>
        <v>0</v>
      </c>
      <c r="DI102" s="6">
        <f>SUM(DI91, -DI98,)</f>
        <v>0</v>
      </c>
      <c r="DJ102" s="6">
        <f>SUM(DJ91, -DJ98,)</f>
        <v>0</v>
      </c>
      <c r="DK102" s="6">
        <f t="shared" ref="DK102:DN102" si="297">SUM(DK91, -DK98)</f>
        <v>0</v>
      </c>
      <c r="DL102" s="6">
        <f t="shared" si="297"/>
        <v>0</v>
      </c>
      <c r="DM102" s="6">
        <f t="shared" si="297"/>
        <v>0</v>
      </c>
      <c r="DN102" s="6">
        <f t="shared" si="297"/>
        <v>0</v>
      </c>
      <c r="DO102" s="6">
        <f>SUM(DO91, -DO98,)</f>
        <v>0</v>
      </c>
      <c r="DP102" s="6">
        <f>SUM(DP91, -DP98,)</f>
        <v>0</v>
      </c>
      <c r="DQ102" s="6">
        <f t="shared" ref="DQ102:DT102" si="298">SUM(DQ91, -DQ98)</f>
        <v>0</v>
      </c>
      <c r="DR102" s="6">
        <f t="shared" si="298"/>
        <v>0</v>
      </c>
      <c r="DS102" s="6">
        <f t="shared" si="298"/>
        <v>0</v>
      </c>
      <c r="DT102" s="6">
        <f t="shared" si="298"/>
        <v>0</v>
      </c>
      <c r="DU102" s="6">
        <f>SUM(DU91, -DU98,)</f>
        <v>0</v>
      </c>
      <c r="DV102" s="6">
        <f>SUM(DV91, -DV98,)</f>
        <v>0</v>
      </c>
      <c r="DW102" s="6">
        <f t="shared" ref="DW102:DZ102" si="299">SUM(DW91, -DW98)</f>
        <v>0</v>
      </c>
      <c r="DX102" s="6">
        <f t="shared" si="299"/>
        <v>0</v>
      </c>
      <c r="DY102" s="6">
        <f t="shared" si="299"/>
        <v>0</v>
      </c>
      <c r="DZ102" s="6">
        <f t="shared" si="299"/>
        <v>0</v>
      </c>
      <c r="EA102" s="6">
        <f>SUM(EA91, -EA98,)</f>
        <v>0</v>
      </c>
      <c r="EB102" s="6">
        <f>SUM(EB91, -EB98,)</f>
        <v>0</v>
      </c>
      <c r="EC102" s="6">
        <f t="shared" ref="EC102:EI102" si="300">SUM(EC91, -EC98)</f>
        <v>0</v>
      </c>
      <c r="ED102" s="6">
        <f t="shared" si="300"/>
        <v>0</v>
      </c>
      <c r="EE102" s="6">
        <f t="shared" si="300"/>
        <v>0</v>
      </c>
      <c r="EF102" s="6">
        <f t="shared" si="300"/>
        <v>0</v>
      </c>
      <c r="EG102" s="6">
        <f t="shared" si="300"/>
        <v>0</v>
      </c>
      <c r="EH102" s="6">
        <f t="shared" si="300"/>
        <v>0</v>
      </c>
      <c r="EI102" s="6">
        <f t="shared" si="300"/>
        <v>0</v>
      </c>
      <c r="EK102" s="6">
        <f>SUM(EK91, -EK98,)</f>
        <v>0</v>
      </c>
      <c r="EL102" s="6">
        <f>SUM(EL91, -EL98,)</f>
        <v>0</v>
      </c>
      <c r="EM102" s="6">
        <f t="shared" ref="EM102:EP102" si="301">SUM(EM91, -EM98)</f>
        <v>0</v>
      </c>
      <c r="EN102" s="6">
        <f t="shared" si="301"/>
        <v>0</v>
      </c>
      <c r="EO102" s="6">
        <f t="shared" si="301"/>
        <v>0</v>
      </c>
      <c r="EP102" s="6">
        <f t="shared" si="301"/>
        <v>0</v>
      </c>
      <c r="EQ102" s="6">
        <f>SUM(EQ91, -EQ98,)</f>
        <v>0</v>
      </c>
      <c r="ER102" s="6">
        <f>SUM(ER91, -ER98,)</f>
        <v>0</v>
      </c>
      <c r="ES102" s="6">
        <f t="shared" ref="ES102:EV102" si="302">SUM(ES91, -ES98)</f>
        <v>0</v>
      </c>
      <c r="ET102" s="6">
        <f t="shared" si="302"/>
        <v>0</v>
      </c>
      <c r="EU102" s="6">
        <f t="shared" si="302"/>
        <v>0</v>
      </c>
      <c r="EV102" s="6">
        <f t="shared" si="302"/>
        <v>0</v>
      </c>
      <c r="EW102" s="6">
        <f>SUM(EW91, -EW98,)</f>
        <v>0</v>
      </c>
      <c r="EX102" s="6">
        <f>SUM(EX91, -EX98,)</f>
        <v>0</v>
      </c>
      <c r="EY102" s="6">
        <f t="shared" ref="EY102:FB102" si="303">SUM(EY91, -EY98)</f>
        <v>0</v>
      </c>
      <c r="EZ102" s="6">
        <f t="shared" si="303"/>
        <v>0</v>
      </c>
      <c r="FA102" s="6">
        <f t="shared" si="303"/>
        <v>0</v>
      </c>
      <c r="FB102" s="6">
        <f t="shared" si="303"/>
        <v>0</v>
      </c>
      <c r="FC102" s="6">
        <f>SUM(FC91, -FC98,)</f>
        <v>0</v>
      </c>
      <c r="FD102" s="6">
        <f>SUM(FD91, -FD98,)</f>
        <v>0</v>
      </c>
      <c r="FE102" s="6">
        <f t="shared" ref="FE102:FH102" si="304">SUM(FE91, -FE98)</f>
        <v>0</v>
      </c>
      <c r="FF102" s="6">
        <f t="shared" si="304"/>
        <v>0</v>
      </c>
      <c r="FG102" s="6">
        <f t="shared" si="304"/>
        <v>0</v>
      </c>
      <c r="FH102" s="6">
        <f t="shared" si="304"/>
        <v>0</v>
      </c>
      <c r="FI102" s="6">
        <f>SUM(FI91, -FI98,)</f>
        <v>0</v>
      </c>
      <c r="FJ102" s="6">
        <f>SUM(FJ91, -FJ98,)</f>
        <v>0</v>
      </c>
      <c r="FK102" s="6">
        <f t="shared" ref="FK102:FN102" si="305">SUM(FK91, -FK98)</f>
        <v>0</v>
      </c>
      <c r="FL102" s="6">
        <f t="shared" si="305"/>
        <v>0</v>
      </c>
      <c r="FM102" s="6">
        <f t="shared" si="305"/>
        <v>0</v>
      </c>
      <c r="FN102" s="6">
        <f t="shared" si="305"/>
        <v>0</v>
      </c>
      <c r="FO102" s="6">
        <f>SUM(FO91, -FO98,)</f>
        <v>0</v>
      </c>
      <c r="FP102" s="6">
        <f>SUM(FP91, -FP98,)</f>
        <v>0</v>
      </c>
      <c r="FQ102" s="6">
        <f t="shared" ref="FQ102:FT102" si="306">SUM(FQ91, -FQ98)</f>
        <v>0</v>
      </c>
      <c r="FR102" s="6">
        <f t="shared" si="306"/>
        <v>0</v>
      </c>
      <c r="FS102" s="6">
        <f t="shared" si="306"/>
        <v>0</v>
      </c>
      <c r="FT102" s="6">
        <f t="shared" si="306"/>
        <v>0</v>
      </c>
      <c r="FU102" s="6">
        <f>SUM(FU91, -FU98,)</f>
        <v>0</v>
      </c>
      <c r="FV102" s="6">
        <f>SUM(FV91, -FV98,)</f>
        <v>0</v>
      </c>
      <c r="FW102" s="6">
        <f t="shared" ref="FW102:FZ102" si="307">SUM(FW91, -FW98)</f>
        <v>0</v>
      </c>
      <c r="FX102" s="6">
        <f t="shared" si="307"/>
        <v>0</v>
      </c>
      <c r="FY102" s="6">
        <f t="shared" si="307"/>
        <v>0</v>
      </c>
      <c r="FZ102" s="6">
        <f t="shared" si="307"/>
        <v>0</v>
      </c>
      <c r="GA102" s="6">
        <f>SUM(GA91, -GA98,)</f>
        <v>0</v>
      </c>
      <c r="GB102" s="6">
        <f>SUM(GB91, -GB98,)</f>
        <v>0</v>
      </c>
      <c r="GC102" s="6">
        <f t="shared" ref="GC102:GF102" si="308">SUM(GC91, -GC98)</f>
        <v>0</v>
      </c>
      <c r="GD102" s="6">
        <f t="shared" si="308"/>
        <v>0</v>
      </c>
      <c r="GE102" s="6">
        <f t="shared" si="308"/>
        <v>0</v>
      </c>
      <c r="GF102" s="6">
        <f t="shared" si="308"/>
        <v>0</v>
      </c>
      <c r="GG102" s="6">
        <f>SUM(GG91, -GG98,)</f>
        <v>0</v>
      </c>
      <c r="GH102" s="6">
        <f>SUM(GH91, -GH98,)</f>
        <v>0</v>
      </c>
      <c r="GI102" s="6">
        <f t="shared" ref="GI102:GL102" si="309">SUM(GI91, -GI98)</f>
        <v>0</v>
      </c>
      <c r="GJ102" s="6">
        <f t="shared" si="309"/>
        <v>0</v>
      </c>
      <c r="GK102" s="6">
        <f t="shared" si="309"/>
        <v>0</v>
      </c>
      <c r="GL102" s="6">
        <f t="shared" si="309"/>
        <v>0</v>
      </c>
      <c r="GM102" s="6">
        <f>SUM(GM91, -GM98,)</f>
        <v>0</v>
      </c>
      <c r="GN102" s="6">
        <f>SUM(GN91, -GN98,)</f>
        <v>0</v>
      </c>
      <c r="GO102" s="6">
        <f t="shared" ref="GO102:GR102" si="310">SUM(GO91, -GO98)</f>
        <v>0</v>
      </c>
      <c r="GP102" s="6">
        <f t="shared" si="310"/>
        <v>0</v>
      </c>
      <c r="GQ102" s="6">
        <f t="shared" si="310"/>
        <v>0</v>
      </c>
      <c r="GR102" s="6">
        <f t="shared" si="310"/>
        <v>0</v>
      </c>
      <c r="GS102" s="6">
        <f>SUM(GS91, -GS98,)</f>
        <v>0</v>
      </c>
      <c r="GT102" s="6">
        <f>SUM(GT91, -GT98,)</f>
        <v>0</v>
      </c>
      <c r="GU102" s="6">
        <f t="shared" ref="GU102:HA102" si="311">SUM(GU91, -GU98)</f>
        <v>0</v>
      </c>
      <c r="GV102" s="6">
        <f t="shared" si="311"/>
        <v>0</v>
      </c>
      <c r="GW102" s="6">
        <f t="shared" si="311"/>
        <v>0</v>
      </c>
      <c r="GX102" s="6">
        <f t="shared" si="311"/>
        <v>0</v>
      </c>
      <c r="GY102" s="6">
        <f t="shared" si="311"/>
        <v>0</v>
      </c>
      <c r="GZ102" s="6">
        <f t="shared" si="311"/>
        <v>0</v>
      </c>
      <c r="HA102" s="6">
        <f t="shared" si="311"/>
        <v>0</v>
      </c>
      <c r="HC102" s="6">
        <f>SUM(HC91, -HC98,)</f>
        <v>0</v>
      </c>
      <c r="HD102" s="6">
        <f>SUM(HD91, -HD98,)</f>
        <v>0</v>
      </c>
      <c r="HE102" s="6">
        <f t="shared" ref="HE102:HH102" si="312">SUM(HE91, -HE98)</f>
        <v>0</v>
      </c>
      <c r="HF102" s="6">
        <f t="shared" si="312"/>
        <v>0</v>
      </c>
      <c r="HG102" s="6">
        <f t="shared" si="312"/>
        <v>0</v>
      </c>
      <c r="HH102" s="6">
        <f t="shared" si="312"/>
        <v>0</v>
      </c>
      <c r="HI102" s="6">
        <f>SUM(HI91, -HI98,)</f>
        <v>0</v>
      </c>
      <c r="HJ102" s="6">
        <f>SUM(HJ91, -HJ98,)</f>
        <v>0</v>
      </c>
      <c r="HK102" s="6">
        <f t="shared" ref="HK102:HN102" si="313">SUM(HK91, -HK98)</f>
        <v>0</v>
      </c>
      <c r="HL102" s="6">
        <f t="shared" si="313"/>
        <v>0</v>
      </c>
      <c r="HM102" s="6">
        <f t="shared" si="313"/>
        <v>0</v>
      </c>
      <c r="HN102" s="6">
        <f t="shared" si="313"/>
        <v>0</v>
      </c>
      <c r="HO102" s="6">
        <f>SUM(HO91, -HO98,)</f>
        <v>0</v>
      </c>
      <c r="HP102" s="6">
        <f>SUM(HP91, -HP98,)</f>
        <v>0</v>
      </c>
      <c r="HQ102" s="6">
        <f t="shared" ref="HQ102:HT102" si="314">SUM(HQ91, -HQ98)</f>
        <v>0</v>
      </c>
      <c r="HR102" s="6">
        <f t="shared" si="314"/>
        <v>0</v>
      </c>
      <c r="HS102" s="6">
        <f t="shared" si="314"/>
        <v>0</v>
      </c>
      <c r="HT102" s="6">
        <f t="shared" si="314"/>
        <v>0</v>
      </c>
      <c r="HU102" s="6">
        <f>SUM(HU91, -HU98,)</f>
        <v>0</v>
      </c>
      <c r="HV102" s="6">
        <f>SUM(HV91, -HV98,)</f>
        <v>0</v>
      </c>
      <c r="HW102" s="6">
        <f t="shared" ref="HW102:HZ102" si="315">SUM(HW91, -HW98)</f>
        <v>0</v>
      </c>
      <c r="HX102" s="6">
        <f t="shared" si="315"/>
        <v>0</v>
      </c>
      <c r="HY102" s="6">
        <f t="shared" si="315"/>
        <v>0</v>
      </c>
      <c r="HZ102" s="6">
        <f t="shared" si="315"/>
        <v>0</v>
      </c>
      <c r="IA102" s="6">
        <f>SUM(IA91, -IA98,)</f>
        <v>0</v>
      </c>
      <c r="IB102" s="6">
        <f>SUM(IB91, -IB98,)</f>
        <v>0</v>
      </c>
      <c r="IC102" s="6">
        <f t="shared" ref="IC102:IF102" si="316">SUM(IC91, -IC98)</f>
        <v>0</v>
      </c>
      <c r="ID102" s="6">
        <f t="shared" si="316"/>
        <v>0</v>
      </c>
      <c r="IE102" s="6">
        <f t="shared" si="316"/>
        <v>0</v>
      </c>
      <c r="IF102" s="6">
        <f t="shared" si="316"/>
        <v>0</v>
      </c>
      <c r="IG102" s="6">
        <f>SUM(IG91, -IG98,)</f>
        <v>0</v>
      </c>
      <c r="IH102" s="6">
        <f>SUM(IH91, -IH98,)</f>
        <v>0</v>
      </c>
      <c r="II102" s="6">
        <f t="shared" ref="II102:IL102" si="317">SUM(II91, -II98)</f>
        <v>0</v>
      </c>
      <c r="IJ102" s="6">
        <f t="shared" si="317"/>
        <v>0</v>
      </c>
      <c r="IK102" s="6">
        <f t="shared" si="317"/>
        <v>0</v>
      </c>
      <c r="IL102" s="6">
        <f t="shared" si="317"/>
        <v>0</v>
      </c>
      <c r="IM102" s="6">
        <f>SUM(IM91, -IM98,)</f>
        <v>0</v>
      </c>
      <c r="IN102" s="6">
        <f>SUM(IN91, -IN98,)</f>
        <v>0</v>
      </c>
      <c r="IO102" s="6">
        <f t="shared" ref="IO102:IR102" si="318">SUM(IO91, -IO98)</f>
        <v>0</v>
      </c>
      <c r="IP102" s="6">
        <f t="shared" si="318"/>
        <v>0</v>
      </c>
      <c r="IQ102" s="6">
        <f t="shared" si="318"/>
        <v>0</v>
      </c>
      <c r="IR102" s="6">
        <f t="shared" si="318"/>
        <v>0</v>
      </c>
      <c r="IS102" s="6">
        <f>SUM(IS91, -IS98,)</f>
        <v>0</v>
      </c>
      <c r="IT102" s="6">
        <f>SUM(IT91, -IT98,)</f>
        <v>0</v>
      </c>
      <c r="IU102" s="6">
        <f t="shared" ref="IU102:IX102" si="319">SUM(IU91, -IU98)</f>
        <v>0</v>
      </c>
      <c r="IV102" s="6">
        <f t="shared" si="319"/>
        <v>0</v>
      </c>
      <c r="IW102" s="6">
        <f t="shared" si="319"/>
        <v>0</v>
      </c>
      <c r="IX102" s="6">
        <f t="shared" si="319"/>
        <v>0</v>
      </c>
      <c r="IY102" s="6">
        <f>SUM(IY91, -IY98,)</f>
        <v>0</v>
      </c>
      <c r="IZ102" s="6">
        <f>SUM(IZ91, -IZ98,)</f>
        <v>0</v>
      </c>
      <c r="JA102" s="6">
        <f t="shared" ref="JA102:JD102" si="320">SUM(JA91, -JA98)</f>
        <v>0</v>
      </c>
      <c r="JB102" s="6">
        <f t="shared" si="320"/>
        <v>0</v>
      </c>
      <c r="JC102" s="6">
        <f t="shared" si="320"/>
        <v>0</v>
      </c>
      <c r="JD102" s="6">
        <f t="shared" si="320"/>
        <v>0</v>
      </c>
      <c r="JE102" s="6">
        <f>SUM(JE91, -JE98,)</f>
        <v>0</v>
      </c>
      <c r="JF102" s="6">
        <f>SUM(JF91, -JF98,)</f>
        <v>0</v>
      </c>
      <c r="JG102" s="6">
        <f t="shared" ref="JG102:JJ102" si="321">SUM(JG91, -JG98)</f>
        <v>0</v>
      </c>
      <c r="JH102" s="6">
        <f t="shared" si="321"/>
        <v>0</v>
      </c>
      <c r="JI102" s="6">
        <f t="shared" si="321"/>
        <v>0</v>
      </c>
      <c r="JJ102" s="6">
        <f t="shared" si="321"/>
        <v>0</v>
      </c>
      <c r="JK102" s="6">
        <f>SUM(JK91, -JK98,)</f>
        <v>0</v>
      </c>
      <c r="JL102" s="6">
        <f>SUM(JL91, -JL98,)</f>
        <v>0</v>
      </c>
      <c r="JM102" s="6">
        <f t="shared" ref="JM102:JS102" si="322">SUM(JM91, -JM98)</f>
        <v>0</v>
      </c>
      <c r="JN102" s="6">
        <f t="shared" si="322"/>
        <v>0</v>
      </c>
      <c r="JO102" s="6">
        <f t="shared" si="322"/>
        <v>0</v>
      </c>
      <c r="JP102" s="6">
        <f t="shared" si="322"/>
        <v>0</v>
      </c>
      <c r="JQ102" s="6">
        <f t="shared" si="322"/>
        <v>0</v>
      </c>
      <c r="JR102" s="6">
        <f t="shared" si="322"/>
        <v>0</v>
      </c>
      <c r="JS102" s="6">
        <f t="shared" si="322"/>
        <v>0</v>
      </c>
    </row>
    <row r="103" spans="1:279" ht="15.75" thickBot="1" x14ac:dyDescent="0.3">
      <c r="A103" s="60"/>
      <c r="B103" s="60"/>
      <c r="C103" s="103"/>
      <c r="D103" s="157" t="s">
        <v>84</v>
      </c>
      <c r="E103" s="32" t="s">
        <v>53</v>
      </c>
      <c r="F103" s="158" t="s">
        <v>47</v>
      </c>
      <c r="G103" s="157" t="s">
        <v>84</v>
      </c>
      <c r="H103" s="122" t="s">
        <v>59</v>
      </c>
      <c r="I103" s="181" t="s">
        <v>41</v>
      </c>
      <c r="J103" s="155" t="s">
        <v>44</v>
      </c>
      <c r="K103" s="120" t="s">
        <v>41</v>
      </c>
      <c r="L103" s="175" t="s">
        <v>67</v>
      </c>
      <c r="M103" s="165" t="s">
        <v>51</v>
      </c>
      <c r="N103" s="125" t="s">
        <v>54</v>
      </c>
      <c r="O103" s="200" t="s">
        <v>37</v>
      </c>
      <c r="P103" s="165" t="s">
        <v>44</v>
      </c>
      <c r="Q103" s="169" t="s">
        <v>48</v>
      </c>
      <c r="R103" s="181" t="s">
        <v>37</v>
      </c>
      <c r="S103" s="233" t="s">
        <v>36</v>
      </c>
      <c r="T103" s="45" t="s">
        <v>39</v>
      </c>
      <c r="U103" s="166" t="s">
        <v>59</v>
      </c>
      <c r="V103" s="236" t="s">
        <v>38</v>
      </c>
      <c r="W103" s="36" t="s">
        <v>59</v>
      </c>
      <c r="X103" s="144" t="s">
        <v>52</v>
      </c>
      <c r="Y103" s="153" t="s">
        <v>39</v>
      </c>
      <c r="Z103" s="123" t="s">
        <v>36</v>
      </c>
      <c r="AA103" s="183" t="s">
        <v>64</v>
      </c>
      <c r="AB103" s="153" t="s">
        <v>46</v>
      </c>
      <c r="AC103" s="115" t="s">
        <v>46</v>
      </c>
      <c r="AD103" s="187" t="s">
        <v>67</v>
      </c>
      <c r="AE103" s="224" t="s">
        <v>68</v>
      </c>
      <c r="AF103" s="45" t="s">
        <v>46</v>
      </c>
      <c r="AG103" s="156" t="s">
        <v>38</v>
      </c>
      <c r="AH103" s="159" t="s">
        <v>38</v>
      </c>
      <c r="AI103" s="124" t="s">
        <v>53</v>
      </c>
      <c r="AJ103" s="183" t="s">
        <v>64</v>
      </c>
      <c r="AK103" s="233" t="s">
        <v>45</v>
      </c>
      <c r="AL103" s="265" t="s">
        <v>54</v>
      </c>
      <c r="AM103" s="163" t="s">
        <v>45</v>
      </c>
      <c r="AN103" s="153" t="s">
        <v>57</v>
      </c>
      <c r="AO103" s="115" t="s">
        <v>57</v>
      </c>
      <c r="AP103" s="184" t="s">
        <v>45</v>
      </c>
      <c r="AQ103" s="164" t="s">
        <v>53</v>
      </c>
      <c r="AR103" s="124" t="s">
        <v>53</v>
      </c>
      <c r="AS103" s="178" t="s">
        <v>55</v>
      </c>
      <c r="AT103" s="224" t="s">
        <v>55</v>
      </c>
      <c r="AU103" s="36" t="s">
        <v>48</v>
      </c>
      <c r="AV103" s="158" t="s">
        <v>64</v>
      </c>
      <c r="AW103" s="162" t="s">
        <v>54</v>
      </c>
      <c r="AX103" s="115" t="s">
        <v>57</v>
      </c>
      <c r="AY103" s="175" t="s">
        <v>57</v>
      </c>
      <c r="AZ103" s="164" t="s">
        <v>40</v>
      </c>
      <c r="BA103" s="123" t="s">
        <v>45</v>
      </c>
      <c r="BB103" s="181" t="s">
        <v>36</v>
      </c>
      <c r="BC103" s="164" t="s">
        <v>40</v>
      </c>
      <c r="BD103" s="124" t="s">
        <v>40</v>
      </c>
      <c r="BE103" s="184" t="s">
        <v>45</v>
      </c>
      <c r="BF103" s="155" t="s">
        <v>45</v>
      </c>
      <c r="BG103" s="123" t="s">
        <v>45</v>
      </c>
      <c r="BH103" s="181" t="s">
        <v>38</v>
      </c>
      <c r="BI103" s="159" t="s">
        <v>38</v>
      </c>
      <c r="BJ103" s="120" t="s">
        <v>38</v>
      </c>
      <c r="BK103" s="175" t="s">
        <v>57</v>
      </c>
      <c r="BL103" s="162" t="s">
        <v>54</v>
      </c>
      <c r="BM103" s="169" t="s">
        <v>48</v>
      </c>
      <c r="BN103" s="178" t="s">
        <v>68</v>
      </c>
      <c r="BO103" s="123" t="s">
        <v>36</v>
      </c>
      <c r="BP103" s="123" t="s">
        <v>36</v>
      </c>
      <c r="BQ103" s="118" t="s">
        <v>68</v>
      </c>
      <c r="BS103" s="143" t="s">
        <v>68</v>
      </c>
      <c r="BT103" s="118" t="s">
        <v>55</v>
      </c>
      <c r="BU103" s="175" t="s">
        <v>57</v>
      </c>
      <c r="BV103" s="155" t="s">
        <v>46</v>
      </c>
      <c r="BW103" s="123" t="s">
        <v>46</v>
      </c>
      <c r="BX103" s="184" t="s">
        <v>46</v>
      </c>
      <c r="BY103" s="233" t="s">
        <v>46</v>
      </c>
      <c r="BZ103" s="18" t="s">
        <v>46</v>
      </c>
      <c r="CA103" s="144" t="s">
        <v>57</v>
      </c>
      <c r="CB103" s="143" t="s">
        <v>65</v>
      </c>
      <c r="CC103" s="115" t="s">
        <v>57</v>
      </c>
      <c r="CD103" s="183" t="s">
        <v>40</v>
      </c>
      <c r="CE103" s="159" t="s">
        <v>39</v>
      </c>
      <c r="CF103" s="124" t="s">
        <v>40</v>
      </c>
      <c r="CG103" s="200" t="s">
        <v>53</v>
      </c>
      <c r="CH103" s="143" t="s">
        <v>65</v>
      </c>
      <c r="CI103" s="169" t="s">
        <v>67</v>
      </c>
      <c r="CJ103" s="200" t="s">
        <v>53</v>
      </c>
      <c r="CK103" s="159" t="s">
        <v>39</v>
      </c>
      <c r="CL103" s="115" t="s">
        <v>57</v>
      </c>
      <c r="CM103" s="187" t="s">
        <v>48</v>
      </c>
      <c r="CN103" s="201" t="s">
        <v>48</v>
      </c>
      <c r="CO103" s="261" t="s">
        <v>54</v>
      </c>
      <c r="CP103" s="175" t="s">
        <v>57</v>
      </c>
      <c r="CQ103" s="143" t="s">
        <v>65</v>
      </c>
      <c r="CR103" s="118" t="s">
        <v>65</v>
      </c>
      <c r="CS103" s="181" t="s">
        <v>36</v>
      </c>
      <c r="CT103" s="155" t="s">
        <v>46</v>
      </c>
      <c r="CU103" s="118" t="s">
        <v>65</v>
      </c>
      <c r="CV103" s="175" t="s">
        <v>57</v>
      </c>
      <c r="CW103" s="143" t="s">
        <v>55</v>
      </c>
      <c r="CX103" s="189" t="s">
        <v>37</v>
      </c>
      <c r="CY103" s="200" t="s">
        <v>37</v>
      </c>
      <c r="CZ103" s="123" t="s">
        <v>46</v>
      </c>
      <c r="DA103" s="60"/>
      <c r="DB103" s="60"/>
      <c r="DC103" s="60"/>
      <c r="DD103" s="60"/>
      <c r="DE103" s="60"/>
      <c r="DF103" s="60"/>
      <c r="DG103" s="60"/>
      <c r="DH103" s="60"/>
      <c r="DI103" s="60"/>
      <c r="DJ103" s="60"/>
      <c r="DK103" s="60"/>
      <c r="DL103" s="60"/>
      <c r="DM103" s="60"/>
      <c r="DN103" s="60"/>
      <c r="DO103" s="60"/>
      <c r="DP103" s="60"/>
      <c r="DQ103" s="60"/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4">
        <f>SUM(C91, -C97)</f>
        <v>0</v>
      </c>
      <c r="D104" s="145">
        <f>SUM(D54, -D57)</f>
        <v>6.0999999999999995E-3</v>
      </c>
      <c r="E104" s="94">
        <f>SUM(E57, -E58)</f>
        <v>2.6200000000000001E-2</v>
      </c>
      <c r="F104" s="152">
        <f>SUM(F54, -F57)</f>
        <v>1.5900000000000001E-2</v>
      </c>
      <c r="G104" s="145">
        <f>SUM(G54, -G56)</f>
        <v>4.7E-2</v>
      </c>
      <c r="H104" s="116">
        <f>SUM(H54, -H57)</f>
        <v>3.3000000000000002E-2</v>
      </c>
      <c r="I104" s="180">
        <f>SUM(I53, -I54)</f>
        <v>3.04E-2</v>
      </c>
      <c r="J104" s="147">
        <f>SUM(J56, -J58)</f>
        <v>2.6299999999999997E-2</v>
      </c>
      <c r="K104" s="121">
        <f>SUM(K54, -K55)</f>
        <v>3.0600000000000002E-2</v>
      </c>
      <c r="L104" s="177">
        <f>SUM(L53, -L54)</f>
        <v>4.41E-2</v>
      </c>
      <c r="M104" s="147">
        <f>SUM(M55, -M58)</f>
        <v>4.0399999999999998E-2</v>
      </c>
      <c r="N104" s="121">
        <f>SUM(N54, -N55)</f>
        <v>4.24E-2</v>
      </c>
      <c r="O104" s="180">
        <f>SUM(O55, -O58)</f>
        <v>2.3599999999999996E-2</v>
      </c>
      <c r="P104" s="147">
        <f>SUM(P55, -P58)</f>
        <v>2.01E-2</v>
      </c>
      <c r="Q104" s="121">
        <f>SUM(Q54, -Q57)</f>
        <v>1.9099999999999999E-2</v>
      </c>
      <c r="R104" s="180">
        <f>SUM(R55, -R58)</f>
        <v>1.5300000000000001E-2</v>
      </c>
      <c r="S104" s="227">
        <f>SUM(S55, -S58)</f>
        <v>2.1999999999999999E-2</v>
      </c>
      <c r="T104" s="94">
        <f>SUM(T54, -T57)</f>
        <v>2.0799999999999999E-2</v>
      </c>
      <c r="U104" s="146">
        <f>SUM(U53, -U56)</f>
        <v>3.73E-2</v>
      </c>
      <c r="V104" s="225">
        <f>SUM(V56, -V58)</f>
        <v>5.4999999999999993E-2</v>
      </c>
      <c r="W104" s="95">
        <f>SUM(W53, -W56)</f>
        <v>6.0700000000000004E-2</v>
      </c>
      <c r="X104" s="146">
        <f>SUM(X54, -X56)</f>
        <v>5.0100000000000006E-2</v>
      </c>
      <c r="Y104" s="145">
        <f>SUM(Y54, -Y57)</f>
        <v>6.0999999999999999E-2</v>
      </c>
      <c r="Z104" s="117">
        <f>SUM(Z54, -Z57)</f>
        <v>6.4000000000000001E-2</v>
      </c>
      <c r="AA104" s="180">
        <f>SUM(AA52, -AA53)</f>
        <v>5.4099999999999995E-2</v>
      </c>
      <c r="AB104" s="154">
        <f>SUM(AB54, -AB56)</f>
        <v>5.57E-2</v>
      </c>
      <c r="AC104" s="116">
        <f>SUM(AC55, -AC56)</f>
        <v>5.7999999999999996E-2</v>
      </c>
      <c r="AD104" s="188">
        <f>SUM(AD53, -AD55)</f>
        <v>6.25E-2</v>
      </c>
      <c r="AE104" s="227">
        <f>SUM(AE51, -AE53)</f>
        <v>4.8500000000000001E-2</v>
      </c>
      <c r="AF104" s="95">
        <f>SUM(AF55, -AF57)</f>
        <v>5.8300000000000005E-2</v>
      </c>
      <c r="AG104" s="150">
        <f>SUM(AG56, -AG58)</f>
        <v>6.3999999999999987E-2</v>
      </c>
      <c r="AH104" s="149">
        <f>SUM(AH56, -AH58)</f>
        <v>7.2800000000000004E-2</v>
      </c>
      <c r="AI104" s="117">
        <f>SUM(AI52, -AI53)</f>
        <v>6.8199999999999997E-2</v>
      </c>
      <c r="AJ104" s="180">
        <f>SUM(AJ52, -AJ54)</f>
        <v>7.569999999999999E-2</v>
      </c>
      <c r="AK104" s="235">
        <f>SUM(AK57, -AK58)</f>
        <v>5.7200000000000001E-2</v>
      </c>
      <c r="AL104" s="15">
        <f>SUM(AL53, -AL54)</f>
        <v>7.4300000000000005E-2</v>
      </c>
      <c r="AM104" s="237">
        <f>SUM(AM57, -AM58)</f>
        <v>8.2000000000000017E-2</v>
      </c>
      <c r="AN104" s="145">
        <f>SUM(AN57, -AN58)</f>
        <v>8.6200000000000013E-2</v>
      </c>
      <c r="AO104" s="117">
        <f>SUM(AO57, -AO58)</f>
        <v>8.069999999999998E-2</v>
      </c>
      <c r="AP104" s="188">
        <f>SUM(AP56, -AP58)</f>
        <v>7.8699999999999992E-2</v>
      </c>
      <c r="AQ104" s="145">
        <f>SUM(AQ52, -AQ53)</f>
        <v>6.8100000000000008E-2</v>
      </c>
      <c r="AR104" s="117">
        <f>SUM(AR52, -AR53)</f>
        <v>4.3099999999999999E-2</v>
      </c>
      <c r="AS104" s="179">
        <f>SUM(AS51, -AS53)</f>
        <v>7.9900000000000013E-2</v>
      </c>
      <c r="AT104" s="226">
        <f>SUM(AT51, -AT53)</f>
        <v>6.8199999999999997E-2</v>
      </c>
      <c r="AU104" s="15">
        <f>SUM(AU54, -AU57)</f>
        <v>5.7199999999999994E-2</v>
      </c>
      <c r="AV104" s="152">
        <f>SUM(AV53, -AV54)</f>
        <v>7.5300000000000006E-2</v>
      </c>
      <c r="AW104" s="147">
        <f>SUM(AW52, -AW54)</f>
        <v>7.8899999999999998E-2</v>
      </c>
      <c r="AX104" s="117">
        <f>SUM(AX57, -AX58)</f>
        <v>9.4200000000000006E-2</v>
      </c>
      <c r="AY104" s="177">
        <f>SUM(AY57, -AY58)</f>
        <v>8.0200000000000007E-2</v>
      </c>
      <c r="AZ104" s="147">
        <f>SUM(AZ53, -AZ55)</f>
        <v>7.8699999999999992E-2</v>
      </c>
      <c r="BA104" s="209">
        <f>SUM(BA56, -BA58)</f>
        <v>7.909999999999999E-2</v>
      </c>
      <c r="BB104" s="177">
        <f>SUM(BB55, -BB57)</f>
        <v>8.4900000000000003E-2</v>
      </c>
      <c r="BC104" s="147">
        <f>SUM(BC53, -BC55)</f>
        <v>7.6800000000000007E-2</v>
      </c>
      <c r="BD104" s="121">
        <f>SUM(BD53, -BD55)</f>
        <v>9.06E-2</v>
      </c>
      <c r="BE104" s="188">
        <f t="shared" ref="BE104:BJ104" si="323">SUM(BE56, -BE58)</f>
        <v>0.1037</v>
      </c>
      <c r="BF104" s="167">
        <f t="shared" si="323"/>
        <v>0.1012</v>
      </c>
      <c r="BG104" s="209">
        <f t="shared" si="323"/>
        <v>0.10639999999999999</v>
      </c>
      <c r="BH104" s="179">
        <f t="shared" si="323"/>
        <v>0.1026</v>
      </c>
      <c r="BI104" s="149">
        <f t="shared" si="323"/>
        <v>0.10390000000000001</v>
      </c>
      <c r="BJ104" s="119">
        <f t="shared" si="323"/>
        <v>0.1169</v>
      </c>
      <c r="BK104" s="177">
        <f>SUM(BK57, -BK58)</f>
        <v>9.6599999999999991E-2</v>
      </c>
      <c r="BL104" s="147">
        <f>SUM(BL51, -BL54)</f>
        <v>9.2700000000000005E-2</v>
      </c>
      <c r="BM104" s="121">
        <f>SUM(BM54, -BM55)</f>
        <v>0.1057</v>
      </c>
      <c r="BN104" s="177">
        <f>SUM(BN51, -BN54)</f>
        <v>6.6700000000000009E-2</v>
      </c>
      <c r="BO104" s="117">
        <f>SUM(BO55, -BO57)</f>
        <v>6.9099999999999995E-2</v>
      </c>
      <c r="BP104" s="117">
        <f>SUM(BP55, -BP57)</f>
        <v>5.7700000000000001E-2</v>
      </c>
      <c r="BQ104" s="117">
        <f>SUM(BQ51, -BQ54)</f>
        <v>5.3400000000000003E-2</v>
      </c>
      <c r="BS104" s="145">
        <f>SUM(BS51, -BS54)</f>
        <v>4.4199999999999989E-2</v>
      </c>
      <c r="BT104" s="119">
        <f>SUM(BT51, -BT54)</f>
        <v>4.9399999999999999E-2</v>
      </c>
      <c r="BU104" s="177">
        <f>SUM(BU57, -BU58)</f>
        <v>9.3200000000000005E-2</v>
      </c>
      <c r="BV104" s="247">
        <f>SUM(BV55, -BV57)</f>
        <v>9.2800000000000007E-2</v>
      </c>
      <c r="BW104" s="248">
        <f>SUM(BW55, -BW57)</f>
        <v>9.6699999999999994E-2</v>
      </c>
      <c r="BX104" s="274">
        <f>SUM(BX55, -BX57)</f>
        <v>9.219999999999999E-2</v>
      </c>
      <c r="BY104" s="239">
        <f>SUM(BY55, -BY57)</f>
        <v>8.5000000000000006E-2</v>
      </c>
      <c r="BZ104" s="278">
        <f>SUM(BZ55, -BZ57)</f>
        <v>9.219999999999999E-2</v>
      </c>
      <c r="CA104" s="151">
        <f>SUM(CA57, -CA58)</f>
        <v>9.1099999999999987E-2</v>
      </c>
      <c r="CB104" s="147">
        <f>SUM(CB51, -CB54)</f>
        <v>0.11370000000000001</v>
      </c>
      <c r="CC104" s="117">
        <f>SUM(CC57, -CC58)</f>
        <v>0.11079999999999998</v>
      </c>
      <c r="CD104" s="180">
        <f>SUM(CD53, -CD55)</f>
        <v>8.7400000000000005E-2</v>
      </c>
      <c r="CE104" s="145">
        <f>SUM(CE55, -CE57)</f>
        <v>8.4099999999999994E-2</v>
      </c>
      <c r="CF104" s="121">
        <f>SUM(CF53, -CF55)</f>
        <v>9.2799999999999994E-2</v>
      </c>
      <c r="CG104" s="188">
        <f>SUM(CG51, -CG53)</f>
        <v>8.1200000000000008E-2</v>
      </c>
      <c r="CH104" s="147">
        <f>SUM(CH52, -CH53)</f>
        <v>8.8400000000000006E-2</v>
      </c>
      <c r="CI104" s="209">
        <f>SUM(CI54, -CI57)</f>
        <v>8.7399999999999992E-2</v>
      </c>
      <c r="CJ104" s="188">
        <f>SUM(CJ52, -CJ53)</f>
        <v>8.8700000000000001E-2</v>
      </c>
      <c r="CK104" s="145">
        <f>SUM(CK55, -CK57)</f>
        <v>9.2200000000000004E-2</v>
      </c>
      <c r="CL104" s="117">
        <f>SUM(CL57, -CL58)</f>
        <v>0.10069999999999998</v>
      </c>
      <c r="CM104" s="180">
        <f>SUM(CM54, -CM56)</f>
        <v>9.2800000000000007E-2</v>
      </c>
      <c r="CN104" s="147">
        <f>SUM(CN54, -CN56)</f>
        <v>8.8200000000000001E-2</v>
      </c>
      <c r="CO104" s="121">
        <f>SUM(CO52, -CO54)</f>
        <v>0.1042</v>
      </c>
      <c r="CP104" s="177">
        <f>SUM(CP57, -CP58)</f>
        <v>0.1038</v>
      </c>
      <c r="CQ104" s="147">
        <f>SUM(CQ51, -CQ54)</f>
        <v>0.10800000000000001</v>
      </c>
      <c r="CR104" s="121">
        <f>SUM(CR51, -CR54)</f>
        <v>0.10239999999999999</v>
      </c>
      <c r="CS104" s="177">
        <f>SUM(CS55, -CS56)</f>
        <v>8.9599999999999999E-2</v>
      </c>
      <c r="CT104" s="247">
        <f>SUM(CT56, -CT57)</f>
        <v>9.7799999999999984E-2</v>
      </c>
      <c r="CU104" s="121">
        <f>SUM(CU51, -CU53)</f>
        <v>9.2299999999999993E-2</v>
      </c>
      <c r="CV104" s="177">
        <f>SUM(CV57, -CV58)</f>
        <v>8.8200000000000001E-2</v>
      </c>
      <c r="CW104" s="149">
        <f>SUM(CW51, -CW53)</f>
        <v>8.199999999999999E-2</v>
      </c>
      <c r="CX104" s="121">
        <f>SUM(CX54, -CX55)</f>
        <v>9.4100000000000003E-2</v>
      </c>
      <c r="CY104" s="180">
        <f>SUM(CY54, -CY55)</f>
        <v>0.13489999999999999</v>
      </c>
      <c r="CZ104" s="248">
        <f>SUM(CZ56, -CZ57)</f>
        <v>8.9099999999999999E-2</v>
      </c>
      <c r="DA104" s="6">
        <f>SUM(DA92, -DA98)</f>
        <v>0</v>
      </c>
      <c r="DB104" s="6">
        <f>SUM(DB91, -DB97)</f>
        <v>0</v>
      </c>
      <c r="DC104" s="6">
        <f>SUM(DC91, -DC97)</f>
        <v>0</v>
      </c>
      <c r="DD104" s="6">
        <f>SUM(DD91, -DD97)</f>
        <v>0</v>
      </c>
      <c r="DE104" s="6">
        <f>SUM(DE91, -DE97)</f>
        <v>0</v>
      </c>
      <c r="DF104" s="6">
        <f>SUM(DF91, -DF97,)</f>
        <v>0</v>
      </c>
      <c r="DG104" s="6">
        <f>SUM(DG92, -DG98)</f>
        <v>0</v>
      </c>
      <c r="DH104" s="6">
        <f>SUM(DH91, -DH97)</f>
        <v>0</v>
      </c>
      <c r="DI104" s="6">
        <f>SUM(DI91, -DI97)</f>
        <v>0</v>
      </c>
      <c r="DJ104" s="6">
        <f>SUM(DJ91, -DJ97)</f>
        <v>0</v>
      </c>
      <c r="DK104" s="6">
        <f>SUM(DK91, -DK97)</f>
        <v>0</v>
      </c>
      <c r="DL104" s="6">
        <f>SUM(DL91, -DL97,)</f>
        <v>0</v>
      </c>
      <c r="DM104" s="6">
        <f>SUM(DM92, -DM98)</f>
        <v>0</v>
      </c>
      <c r="DN104" s="6">
        <f>SUM(DN91, -DN97)</f>
        <v>0</v>
      </c>
      <c r="DO104" s="6">
        <f>SUM(DO91, -DO97)</f>
        <v>0</v>
      </c>
      <c r="DP104" s="6">
        <f>SUM(DP91, -DP97)</f>
        <v>0</v>
      </c>
      <c r="DQ104" s="6">
        <f>SUM(DQ91, -DQ97)</f>
        <v>0</v>
      </c>
      <c r="DR104" s="6">
        <f>SUM(DR91, -DR97,)</f>
        <v>0</v>
      </c>
      <c r="DS104" s="6">
        <f>SUM(DS92, -DS98)</f>
        <v>0</v>
      </c>
      <c r="DT104" s="6">
        <f>SUM(DT91, -DT97)</f>
        <v>0</v>
      </c>
      <c r="DU104" s="6">
        <f>SUM(DU91, -DU97)</f>
        <v>0</v>
      </c>
      <c r="DV104" s="6">
        <f>SUM(DV91, -DV97)</f>
        <v>0</v>
      </c>
      <c r="DW104" s="6">
        <f>SUM(DW91, -DW97)</f>
        <v>0</v>
      </c>
      <c r="DX104" s="6">
        <f>SUM(DX91, -DX97,)</f>
        <v>0</v>
      </c>
      <c r="DY104" s="6">
        <f>SUM(DY92, -DY98)</f>
        <v>0</v>
      </c>
      <c r="DZ104" s="6">
        <f>SUM(DZ91, -DZ97)</f>
        <v>0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6">
        <f>SUM(EK91, -EK97)</f>
        <v>0</v>
      </c>
      <c r="EL104" s="6">
        <f>SUM(EL91, -EL97)</f>
        <v>0</v>
      </c>
      <c r="EM104" s="6">
        <f>SUM(EM91, -EM97)</f>
        <v>0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3"/>
      <c r="D105" s="157" t="s">
        <v>51</v>
      </c>
      <c r="E105" s="45" t="s">
        <v>70</v>
      </c>
      <c r="F105" s="161" t="s">
        <v>54</v>
      </c>
      <c r="G105" s="164" t="s">
        <v>53</v>
      </c>
      <c r="H105" s="124" t="s">
        <v>53</v>
      </c>
      <c r="I105" s="184" t="s">
        <v>44</v>
      </c>
      <c r="J105" s="159" t="s">
        <v>40</v>
      </c>
      <c r="K105" s="169" t="s">
        <v>59</v>
      </c>
      <c r="L105" s="181" t="s">
        <v>36</v>
      </c>
      <c r="M105" s="153" t="s">
        <v>67</v>
      </c>
      <c r="N105" s="124" t="s">
        <v>63</v>
      </c>
      <c r="O105" s="182" t="s">
        <v>54</v>
      </c>
      <c r="P105" s="165" t="s">
        <v>37</v>
      </c>
      <c r="Q105" s="169" t="s">
        <v>59</v>
      </c>
      <c r="R105" s="187" t="s">
        <v>48</v>
      </c>
      <c r="S105" s="232" t="s">
        <v>52</v>
      </c>
      <c r="T105" s="45" t="s">
        <v>52</v>
      </c>
      <c r="U105" s="163" t="s">
        <v>44</v>
      </c>
      <c r="V105" s="236" t="s">
        <v>51</v>
      </c>
      <c r="W105" s="45" t="s">
        <v>57</v>
      </c>
      <c r="X105" s="166" t="s">
        <v>48</v>
      </c>
      <c r="Y105" s="155" t="s">
        <v>36</v>
      </c>
      <c r="Z105" s="115" t="s">
        <v>39</v>
      </c>
      <c r="AA105" s="200" t="s">
        <v>44</v>
      </c>
      <c r="AB105" s="186" t="s">
        <v>54</v>
      </c>
      <c r="AC105" s="169" t="s">
        <v>67</v>
      </c>
      <c r="AD105" s="183" t="s">
        <v>64</v>
      </c>
      <c r="AE105" s="228" t="s">
        <v>64</v>
      </c>
      <c r="AF105" s="32" t="s">
        <v>64</v>
      </c>
      <c r="AG105" s="158" t="s">
        <v>64</v>
      </c>
      <c r="AH105" s="164" t="s">
        <v>64</v>
      </c>
      <c r="AI105" s="169" t="s">
        <v>41</v>
      </c>
      <c r="AJ105" s="187" t="s">
        <v>41</v>
      </c>
      <c r="AK105" s="228" t="s">
        <v>53</v>
      </c>
      <c r="AL105" s="36" t="s">
        <v>48</v>
      </c>
      <c r="AM105" s="166" t="s">
        <v>67</v>
      </c>
      <c r="AN105" s="162" t="s">
        <v>54</v>
      </c>
      <c r="AO105" s="261" t="s">
        <v>54</v>
      </c>
      <c r="AP105" s="175" t="s">
        <v>57</v>
      </c>
      <c r="AQ105" s="201" t="s">
        <v>67</v>
      </c>
      <c r="AR105" s="169" t="s">
        <v>67</v>
      </c>
      <c r="AS105" s="187" t="s">
        <v>67</v>
      </c>
      <c r="AT105" s="229" t="s">
        <v>48</v>
      </c>
      <c r="AU105" s="42" t="s">
        <v>55</v>
      </c>
      <c r="AV105" s="166" t="s">
        <v>67</v>
      </c>
      <c r="AW105" s="201" t="s">
        <v>41</v>
      </c>
      <c r="AX105" s="189" t="s">
        <v>53</v>
      </c>
      <c r="AY105" s="178" t="s">
        <v>68</v>
      </c>
      <c r="AZ105" s="153" t="s">
        <v>57</v>
      </c>
      <c r="BA105" s="115" t="s">
        <v>57</v>
      </c>
      <c r="BB105" s="178" t="s">
        <v>65</v>
      </c>
      <c r="BC105" s="153" t="s">
        <v>57</v>
      </c>
      <c r="BD105" s="115" t="s">
        <v>57</v>
      </c>
      <c r="BE105" s="178" t="s">
        <v>68</v>
      </c>
      <c r="BF105" s="153" t="s">
        <v>57</v>
      </c>
      <c r="BG105" s="118" t="s">
        <v>68</v>
      </c>
      <c r="BH105" s="178" t="s">
        <v>68</v>
      </c>
      <c r="BI105" s="153" t="s">
        <v>57</v>
      </c>
      <c r="BJ105" s="189" t="s">
        <v>55</v>
      </c>
      <c r="BK105" s="200" t="s">
        <v>53</v>
      </c>
      <c r="BL105" s="143" t="s">
        <v>68</v>
      </c>
      <c r="BM105" s="118" t="s">
        <v>68</v>
      </c>
      <c r="BN105" s="264" t="s">
        <v>54</v>
      </c>
      <c r="BO105" s="118" t="s">
        <v>68</v>
      </c>
      <c r="BP105" s="124" t="s">
        <v>64</v>
      </c>
      <c r="BQ105" s="124" t="s">
        <v>64</v>
      </c>
      <c r="BS105" s="162" t="s">
        <v>54</v>
      </c>
      <c r="BT105" s="118" t="s">
        <v>68</v>
      </c>
      <c r="BU105" s="184" t="s">
        <v>46</v>
      </c>
      <c r="BV105" s="153" t="s">
        <v>57</v>
      </c>
      <c r="BW105" s="115" t="s">
        <v>57</v>
      </c>
      <c r="BX105" s="175" t="s">
        <v>57</v>
      </c>
      <c r="BY105" s="224" t="s">
        <v>68</v>
      </c>
      <c r="BZ105" s="42" t="s">
        <v>55</v>
      </c>
      <c r="CA105" s="156" t="s">
        <v>39</v>
      </c>
      <c r="CB105" s="143" t="s">
        <v>68</v>
      </c>
      <c r="CC105" s="118" t="s">
        <v>68</v>
      </c>
      <c r="CD105" s="181" t="s">
        <v>39</v>
      </c>
      <c r="CE105" s="164" t="s">
        <v>40</v>
      </c>
      <c r="CF105" s="169" t="s">
        <v>48</v>
      </c>
      <c r="CG105" s="178" t="s">
        <v>65</v>
      </c>
      <c r="CH105" s="201" t="s">
        <v>48</v>
      </c>
      <c r="CI105" s="120" t="s">
        <v>39</v>
      </c>
      <c r="CJ105" s="187" t="s">
        <v>48</v>
      </c>
      <c r="CK105" s="153" t="s">
        <v>57</v>
      </c>
      <c r="CL105" s="189" t="s">
        <v>53</v>
      </c>
      <c r="CM105" s="175" t="s">
        <v>57</v>
      </c>
      <c r="CN105" s="159" t="s">
        <v>36</v>
      </c>
      <c r="CO105" s="169" t="s">
        <v>48</v>
      </c>
      <c r="CP105" s="183" t="s">
        <v>40</v>
      </c>
      <c r="CQ105" s="155" t="s">
        <v>46</v>
      </c>
      <c r="CR105" s="118" t="s">
        <v>68</v>
      </c>
      <c r="CS105" s="178" t="s">
        <v>55</v>
      </c>
      <c r="CT105" s="143" t="s">
        <v>65</v>
      </c>
      <c r="CU105" s="123" t="s">
        <v>46</v>
      </c>
      <c r="CV105" s="200" t="s">
        <v>37</v>
      </c>
      <c r="CW105" s="165" t="s">
        <v>37</v>
      </c>
      <c r="CX105" s="120" t="s">
        <v>36</v>
      </c>
      <c r="CY105" s="181" t="s">
        <v>36</v>
      </c>
      <c r="CZ105" s="115" t="s">
        <v>57</v>
      </c>
      <c r="DA105" s="60"/>
      <c r="DB105" s="60"/>
      <c r="DC105" s="60"/>
      <c r="DD105" s="60"/>
      <c r="DE105" s="60"/>
      <c r="DF105" s="60"/>
      <c r="DG105" s="60"/>
      <c r="DH105" s="60"/>
      <c r="DI105" s="60"/>
      <c r="DJ105" s="60"/>
      <c r="DK105" s="60"/>
      <c r="DL105" s="60"/>
      <c r="DM105" s="60"/>
      <c r="DN105" s="60"/>
      <c r="DO105" s="60"/>
      <c r="DP105" s="60"/>
      <c r="DQ105" s="60"/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4">
        <f>SUM(C92, -C98)</f>
        <v>0</v>
      </c>
      <c r="D106" s="147">
        <f>SUM(D54, -D56)</f>
        <v>4.7000000000000011E-3</v>
      </c>
      <c r="E106" s="15">
        <f>SUM(E51, -E52)</f>
        <v>2.58E-2</v>
      </c>
      <c r="F106" s="152">
        <f>SUM(F56, -F58)</f>
        <v>1.5099999999999995E-2</v>
      </c>
      <c r="G106" s="145">
        <f>SUM(G56, -G58)</f>
        <v>4.3599999999999993E-2</v>
      </c>
      <c r="H106" s="117">
        <f>SUM(H56, -H58)</f>
        <v>2.8400000000000002E-2</v>
      </c>
      <c r="I106" s="180">
        <f>SUM(I56, -I58)</f>
        <v>2.7799999999999998E-2</v>
      </c>
      <c r="J106" s="147">
        <f>SUM(J53, -J54)</f>
        <v>1.95E-2</v>
      </c>
      <c r="K106" s="116">
        <f>SUM(K55, -K58)</f>
        <v>1.7599999999999998E-2</v>
      </c>
      <c r="L106" s="177">
        <f>SUM(L55, -L57)</f>
        <v>3.9700000000000006E-2</v>
      </c>
      <c r="M106" s="145">
        <f>SUM(M53, -M54)</f>
        <v>3.9399999999999998E-2</v>
      </c>
      <c r="N106" s="117">
        <f>SUM(N52, -N53)</f>
        <v>3.1600000000000003E-2</v>
      </c>
      <c r="O106" s="180">
        <f>SUM(O53, -O55)</f>
        <v>2.2200000000000001E-2</v>
      </c>
      <c r="P106" s="147">
        <f>SUM(P55, -P57)</f>
        <v>1.8799999999999997E-2</v>
      </c>
      <c r="Q106" s="116">
        <f>SUM(Q54, -Q56)</f>
        <v>1.7500000000000002E-2</v>
      </c>
      <c r="R106" s="180">
        <f>SUM(R54, -R57)</f>
        <v>1.3299999999999999E-2</v>
      </c>
      <c r="S106" s="231">
        <f>SUM(S54, -S57)</f>
        <v>2.1199999999999997E-2</v>
      </c>
      <c r="T106" s="95">
        <f>SUM(T54, -T56)</f>
        <v>1.5799999999999995E-2</v>
      </c>
      <c r="U106" s="152">
        <f>SUM(U55, -U57)</f>
        <v>3.7100000000000008E-2</v>
      </c>
      <c r="V106" s="225">
        <f>SUM(V56, -V57)</f>
        <v>4.2099999999999999E-2</v>
      </c>
      <c r="W106" s="94">
        <f>SUM(W54, -W56)</f>
        <v>5.2499999999999998E-2</v>
      </c>
      <c r="X106" s="152">
        <f>SUM(X53, -X55)</f>
        <v>4.2599999999999999E-2</v>
      </c>
      <c r="Y106" s="145">
        <f>SUM(Y55, -Y57)</f>
        <v>5.9699999999999989E-2</v>
      </c>
      <c r="Z106" s="117">
        <f>SUM(Z55, -Z57)</f>
        <v>6.2799999999999995E-2</v>
      </c>
      <c r="AA106" s="180">
        <f>SUM(AA54, -AA56)</f>
        <v>5.04E-2</v>
      </c>
      <c r="AB106" s="147">
        <f>SUM(AB53, -AB55)</f>
        <v>4.7E-2</v>
      </c>
      <c r="AC106" s="209">
        <f>SUM(AC53, -AC55)</f>
        <v>5.6499999999999995E-2</v>
      </c>
      <c r="AD106" s="180">
        <f>SUM(AD52, -AD53)</f>
        <v>5.1699999999999996E-2</v>
      </c>
      <c r="AE106" s="225">
        <f>SUM(AE52, -AE53)</f>
        <v>4.469999999999999E-2</v>
      </c>
      <c r="AF106" s="15">
        <f>SUM(AF52, -AF53)</f>
        <v>5.2799999999999993E-2</v>
      </c>
      <c r="AG106" s="152">
        <f>SUM(AG52, -AG53)</f>
        <v>6.3800000000000009E-2</v>
      </c>
      <c r="AH106" s="147">
        <f>SUM(AH52, -AH53)</f>
        <v>6.4599999999999991E-2</v>
      </c>
      <c r="AI106" s="121">
        <f>SUM(AI54, -AI56)</f>
        <v>6.7900000000000002E-2</v>
      </c>
      <c r="AJ106" s="180">
        <f>SUM(AJ54, -AJ55)</f>
        <v>7.2499999999999995E-2</v>
      </c>
      <c r="AK106" s="227">
        <f>SUM(AK52, -AK53)</f>
        <v>5.5400000000000005E-2</v>
      </c>
      <c r="AL106" s="15">
        <f>SUM(AL54, -AL57)</f>
        <v>5.8599999999999999E-2</v>
      </c>
      <c r="AM106" s="237">
        <f>SUM(AM54, -AM56)</f>
        <v>7.4900000000000008E-2</v>
      </c>
      <c r="AN106" s="147">
        <f>SUM(AN53, -AN54)</f>
        <v>8.5100000000000009E-2</v>
      </c>
      <c r="AO106" s="121">
        <f>SUM(AO53, -AO54)</f>
        <v>6.8499999999999991E-2</v>
      </c>
      <c r="AP106" s="177">
        <f>SUM(AP57, -AP58)</f>
        <v>7.3300000000000004E-2</v>
      </c>
      <c r="AQ106" s="167">
        <f>SUM(AQ54, -AQ57)</f>
        <v>6.6799999999999998E-2</v>
      </c>
      <c r="AR106" s="209">
        <f>SUM(AR54, -AR57)</f>
        <v>5.67E-2</v>
      </c>
      <c r="AS106" s="188">
        <f>SUM(AS54, -AS57)</f>
        <v>6.8699999999999997E-2</v>
      </c>
      <c r="AT106" s="225">
        <f>SUM(AT54, -AT57)</f>
        <v>5.8700000000000009E-2</v>
      </c>
      <c r="AU106" s="97">
        <f>SUM(AU51, -AU53)</f>
        <v>5.5099999999999996E-2</v>
      </c>
      <c r="AV106" s="237">
        <f>SUM(AV54, -AV56)</f>
        <v>5.7099999999999998E-2</v>
      </c>
      <c r="AW106" s="147">
        <f>SUM(AW54, -AW55)</f>
        <v>7.2399999999999992E-2</v>
      </c>
      <c r="AX106" s="117">
        <f>SUM(AX51, -AX53)</f>
        <v>8.09E-2</v>
      </c>
      <c r="AY106" s="177">
        <f>SUM(AY52, -AY54)</f>
        <v>7.9899999999999999E-2</v>
      </c>
      <c r="AZ106" s="145">
        <f>SUM(AZ57, -AZ58)</f>
        <v>6.9300000000000014E-2</v>
      </c>
      <c r="BA106" s="117">
        <f>SUM(BA57, -BA58)</f>
        <v>7.0499999999999993E-2</v>
      </c>
      <c r="BB106" s="180">
        <f>SUM(BB52, -BB53)</f>
        <v>7.8E-2</v>
      </c>
      <c r="BC106" s="145">
        <f>SUM(BC56, -BC58)</f>
        <v>7.5400000000000009E-2</v>
      </c>
      <c r="BD106" s="117">
        <f>SUM(BD57, -BD58)</f>
        <v>8.0500000000000002E-2</v>
      </c>
      <c r="BE106" s="177">
        <f>SUM(BE52, -BE54)</f>
        <v>9.2100000000000001E-2</v>
      </c>
      <c r="BF106" s="145">
        <f>SUM(BF57, -BF58)</f>
        <v>7.6200000000000004E-2</v>
      </c>
      <c r="BG106" s="117">
        <f>SUM(BG52, -BG54)</f>
        <v>8.3499999999999991E-2</v>
      </c>
      <c r="BH106" s="177">
        <f>SUM(BH52, -BH54)</f>
        <v>7.8499999999999986E-2</v>
      </c>
      <c r="BI106" s="145">
        <f>SUM(BI57, -BI58)</f>
        <v>8.2299999999999998E-2</v>
      </c>
      <c r="BJ106" s="119">
        <f>SUM(BJ51, -BJ52)</f>
        <v>8.0800000000000011E-2</v>
      </c>
      <c r="BK106" s="177">
        <f>SUM(BK51, -BK53)</f>
        <v>8.5300000000000015E-2</v>
      </c>
      <c r="BL106" s="145">
        <f>SUM(BL52, -BL54)</f>
        <v>6.5200000000000008E-2</v>
      </c>
      <c r="BM106" s="117">
        <f>SUM(BM52, -BM54)</f>
        <v>9.7200000000000009E-2</v>
      </c>
      <c r="BN106" s="180">
        <f>SUM(BN52, -BN54)</f>
        <v>5.2999999999999992E-2</v>
      </c>
      <c r="BO106" s="117">
        <f>SUM(BO51, -BO54)</f>
        <v>5.8200000000000002E-2</v>
      </c>
      <c r="BP106" s="121">
        <f>SUM(BP51, -BP54)</f>
        <v>5.0299999999999997E-2</v>
      </c>
      <c r="BQ106" s="121">
        <f>SUM(BQ52, -BQ54)</f>
        <v>4.9600000000000005E-2</v>
      </c>
      <c r="BS106" s="147">
        <f>SUM(BS52, -BS54)</f>
        <v>3.1599999999999989E-2</v>
      </c>
      <c r="BT106" s="117">
        <f>SUM(BT51, -BT53)</f>
        <v>3.9800000000000002E-2</v>
      </c>
      <c r="BU106" s="274">
        <f>SUM(BU55, -BU57)</f>
        <v>7.0499999999999993E-2</v>
      </c>
      <c r="BV106" s="145">
        <f>SUM(BV57, -BV58)</f>
        <v>7.7199999999999991E-2</v>
      </c>
      <c r="BW106" s="117">
        <f>SUM(BW57, -BW58)</f>
        <v>8.0700000000000022E-2</v>
      </c>
      <c r="BX106" s="177">
        <f>SUM(BX57, -BX58)</f>
        <v>8.1000000000000016E-2</v>
      </c>
      <c r="BY106" s="227">
        <f>SUM(BY51, -BY54)</f>
        <v>8.1399999999999986E-2</v>
      </c>
      <c r="BZ106" s="97">
        <f>SUM(BZ51, -BZ54)</f>
        <v>8.7699999999999986E-2</v>
      </c>
      <c r="CA106" s="151">
        <f>SUM(CA55, -CA57)</f>
        <v>8.1600000000000006E-2</v>
      </c>
      <c r="CB106" s="145">
        <f>SUM(CB51, -CB53)</f>
        <v>8.1900000000000001E-2</v>
      </c>
      <c r="CC106" s="117">
        <f>SUM(CC51, -CC53)</f>
        <v>8.1100000000000005E-2</v>
      </c>
      <c r="CD106" s="177">
        <f>SUM(CD55, -CD57)</f>
        <v>8.5900000000000004E-2</v>
      </c>
      <c r="CE106" s="147">
        <f>SUM(CE53, -CE55)</f>
        <v>7.9399999999999998E-2</v>
      </c>
      <c r="CF106" s="121">
        <f>SUM(CF54, -CF56)</f>
        <v>7.7800000000000008E-2</v>
      </c>
      <c r="CG106" s="180">
        <f>SUM(CG52, -CG53)</f>
        <v>7.640000000000001E-2</v>
      </c>
      <c r="CH106" s="147">
        <f>SUM(CH54, -CH56)</f>
        <v>7.9700000000000007E-2</v>
      </c>
      <c r="CI106" s="117">
        <f>SUM(CI55, -CI57)</f>
        <v>7.1899999999999992E-2</v>
      </c>
      <c r="CJ106" s="180">
        <f>SUM(CJ54, -CJ56)</f>
        <v>7.4899999999999994E-2</v>
      </c>
      <c r="CK106" s="145">
        <f>SUM(CK57, -CK58)</f>
        <v>8.8100000000000012E-2</v>
      </c>
      <c r="CL106" s="209">
        <f>SUM(CL52, -CL53)</f>
        <v>7.9600000000000004E-2</v>
      </c>
      <c r="CM106" s="177">
        <f>SUM(CM57, -CM58)</f>
        <v>9.0200000000000002E-2</v>
      </c>
      <c r="CN106" s="145">
        <f>SUM(CN55, -CN56)</f>
        <v>8.0399999999999999E-2</v>
      </c>
      <c r="CO106" s="121">
        <f>SUM(CO54, -CO56)</f>
        <v>8.2199999999999995E-2</v>
      </c>
      <c r="CP106" s="180">
        <f>SUM(CP53, -CP55)</f>
        <v>8.2100000000000006E-2</v>
      </c>
      <c r="CQ106" s="247">
        <f>SUM(CQ56, -CQ57)</f>
        <v>9.5899999999999999E-2</v>
      </c>
      <c r="CR106" s="117">
        <f>SUM(CR51, -CR53)</f>
        <v>9.5699999999999993E-2</v>
      </c>
      <c r="CS106" s="179">
        <f>SUM(CS51, -CS52)</f>
        <v>8.7499999999999994E-2</v>
      </c>
      <c r="CT106" s="147">
        <f>SUM(CT51, -CT54)</f>
        <v>8.7500000000000008E-2</v>
      </c>
      <c r="CU106" s="248">
        <f>SUM(CU56, -CU57)</f>
        <v>8.5199999999999998E-2</v>
      </c>
      <c r="CV106" s="180">
        <f>SUM(CV54, -CV55)</f>
        <v>8.0399999999999999E-2</v>
      </c>
      <c r="CW106" s="147">
        <f>SUM(CW53, -CW55)</f>
        <v>7.9500000000000001E-2</v>
      </c>
      <c r="CX106" s="117">
        <f>SUM(CX55, -CX56)</f>
        <v>8.3499999999999991E-2</v>
      </c>
      <c r="CY106" s="177">
        <f>SUM(CY55, -CY56)</f>
        <v>6.8000000000000005E-2</v>
      </c>
      <c r="CZ106" s="117">
        <f>SUM(CZ57, -CZ58)</f>
        <v>7.2500000000000009E-2</v>
      </c>
      <c r="DA106" s="6">
        <f>SUM(DA91, -DA97)</f>
        <v>0</v>
      </c>
      <c r="DB106" s="6">
        <f>SUM(DB92, -DB98)</f>
        <v>0</v>
      </c>
      <c r="DC106" s="6">
        <f>SUM(DC91, -DC96)</f>
        <v>0</v>
      </c>
      <c r="DD106" s="6">
        <f>SUM(DD92, -DD98)</f>
        <v>0</v>
      </c>
      <c r="DE106" s="6">
        <f>SUM(DE92, -DE98)</f>
        <v>0</v>
      </c>
      <c r="DF106" s="6">
        <f>SUM(DF92, -DF98)</f>
        <v>0</v>
      </c>
      <c r="DG106" s="6">
        <f>SUM(DG91, -DG97)</f>
        <v>0</v>
      </c>
      <c r="DH106" s="6">
        <f>SUM(DH92, -DH98)</f>
        <v>0</v>
      </c>
      <c r="DI106" s="6">
        <f>SUM(DI91, -DI96)</f>
        <v>0</v>
      </c>
      <c r="DJ106" s="6">
        <f>SUM(DJ92, -DJ98)</f>
        <v>0</v>
      </c>
      <c r="DK106" s="6">
        <f>SUM(DK92, -DK98)</f>
        <v>0</v>
      </c>
      <c r="DL106" s="6">
        <f>SUM(DL92, -DL98)</f>
        <v>0</v>
      </c>
      <c r="DM106" s="6">
        <f>SUM(DM91, -DM97)</f>
        <v>0</v>
      </c>
      <c r="DN106" s="6">
        <f>SUM(DN92, -DN98)</f>
        <v>0</v>
      </c>
      <c r="DO106" s="6">
        <f>SUM(DO91, -DO96)</f>
        <v>0</v>
      </c>
      <c r="DP106" s="6">
        <f>SUM(DP92, -DP98)</f>
        <v>0</v>
      </c>
      <c r="DQ106" s="6">
        <f>SUM(DQ92, -DQ98)</f>
        <v>0</v>
      </c>
      <c r="DR106" s="6">
        <f>SUM(DR92, -DR98)</f>
        <v>0</v>
      </c>
      <c r="DS106" s="6">
        <f>SUM(DS91, -DS97)</f>
        <v>0</v>
      </c>
      <c r="DT106" s="6">
        <f>SUM(DT92, -DT98)</f>
        <v>0</v>
      </c>
      <c r="DU106" s="6">
        <f>SUM(DU91, -DU96)</f>
        <v>0</v>
      </c>
      <c r="DV106" s="6">
        <f>SUM(DV92, -DV98)</f>
        <v>0</v>
      </c>
      <c r="DW106" s="6">
        <f>SUM(DW92, -DW98)</f>
        <v>0</v>
      </c>
      <c r="DX106" s="6">
        <f>SUM(DX92, -DX98)</f>
        <v>0</v>
      </c>
      <c r="DY106" s="6">
        <f>SUM(DY91, -DY97)</f>
        <v>0</v>
      </c>
      <c r="DZ106" s="6">
        <f>SUM(DZ92, -DZ98)</f>
        <v>0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6">
        <f>SUM(EK91, -EK96)</f>
        <v>0</v>
      </c>
      <c r="EL106" s="6">
        <f>SUM(EL92, -EL98)</f>
        <v>0</v>
      </c>
      <c r="EM106" s="6">
        <f>SUM(EM92, -EM98)</f>
        <v>0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3"/>
      <c r="D107" s="159" t="s">
        <v>40</v>
      </c>
      <c r="E107" s="27" t="s">
        <v>84</v>
      </c>
      <c r="F107" s="144" t="s">
        <v>70</v>
      </c>
      <c r="G107" s="159" t="s">
        <v>38</v>
      </c>
      <c r="H107" s="118" t="s">
        <v>42</v>
      </c>
      <c r="I107" s="185" t="s">
        <v>51</v>
      </c>
      <c r="J107" s="164" t="s">
        <v>47</v>
      </c>
      <c r="K107" s="123" t="s">
        <v>45</v>
      </c>
      <c r="L107" s="200" t="s">
        <v>51</v>
      </c>
      <c r="M107" s="186" t="s">
        <v>54</v>
      </c>
      <c r="N107" s="115" t="s">
        <v>67</v>
      </c>
      <c r="O107" s="175" t="s">
        <v>52</v>
      </c>
      <c r="P107" s="165" t="s">
        <v>51</v>
      </c>
      <c r="Q107" s="125" t="s">
        <v>54</v>
      </c>
      <c r="R107" s="187" t="s">
        <v>59</v>
      </c>
      <c r="S107" s="233" t="s">
        <v>44</v>
      </c>
      <c r="T107" s="45" t="s">
        <v>46</v>
      </c>
      <c r="U107" s="234" t="s">
        <v>37</v>
      </c>
      <c r="V107" s="232" t="s">
        <v>57</v>
      </c>
      <c r="W107" s="18" t="s">
        <v>45</v>
      </c>
      <c r="X107" s="163" t="s">
        <v>36</v>
      </c>
      <c r="Y107" s="153" t="s">
        <v>52</v>
      </c>
      <c r="Z107" s="124" t="s">
        <v>64</v>
      </c>
      <c r="AA107" s="175" t="s">
        <v>39</v>
      </c>
      <c r="AB107" s="155" t="s">
        <v>45</v>
      </c>
      <c r="AC107" s="124" t="s">
        <v>64</v>
      </c>
      <c r="AD107" s="175" t="s">
        <v>46</v>
      </c>
      <c r="AE107" s="232" t="s">
        <v>57</v>
      </c>
      <c r="AF107" s="11" t="s">
        <v>38</v>
      </c>
      <c r="AG107" s="234" t="s">
        <v>52</v>
      </c>
      <c r="AH107" s="165" t="s">
        <v>52</v>
      </c>
      <c r="AI107" s="169" t="s">
        <v>67</v>
      </c>
      <c r="AJ107" s="178" t="s">
        <v>65</v>
      </c>
      <c r="AK107" s="271" t="s">
        <v>54</v>
      </c>
      <c r="AL107" s="32" t="s">
        <v>53</v>
      </c>
      <c r="AM107" s="166" t="s">
        <v>41</v>
      </c>
      <c r="AN107" s="201" t="s">
        <v>41</v>
      </c>
      <c r="AO107" s="118" t="s">
        <v>55</v>
      </c>
      <c r="AP107" s="264" t="s">
        <v>54</v>
      </c>
      <c r="AQ107" s="162" t="s">
        <v>54</v>
      </c>
      <c r="AR107" s="261" t="s">
        <v>54</v>
      </c>
      <c r="AS107" s="187" t="s">
        <v>48</v>
      </c>
      <c r="AT107" s="260" t="s">
        <v>36</v>
      </c>
      <c r="AU107" s="11" t="s">
        <v>36</v>
      </c>
      <c r="AV107" s="156" t="s">
        <v>36</v>
      </c>
      <c r="AW107" s="159" t="s">
        <v>39</v>
      </c>
      <c r="AX107" s="169" t="s">
        <v>41</v>
      </c>
      <c r="AY107" s="187" t="s">
        <v>41</v>
      </c>
      <c r="AZ107" s="165" t="s">
        <v>55</v>
      </c>
      <c r="BA107" s="118" t="s">
        <v>65</v>
      </c>
      <c r="BB107" s="183" t="s">
        <v>40</v>
      </c>
      <c r="BC107" s="165" t="s">
        <v>55</v>
      </c>
      <c r="BD107" s="189" t="s">
        <v>55</v>
      </c>
      <c r="BE107" s="175" t="s">
        <v>57</v>
      </c>
      <c r="BF107" s="143" t="s">
        <v>68</v>
      </c>
      <c r="BG107" s="115" t="s">
        <v>57</v>
      </c>
      <c r="BH107" s="175" t="s">
        <v>57</v>
      </c>
      <c r="BI107" s="165" t="s">
        <v>55</v>
      </c>
      <c r="BJ107" s="115" t="s">
        <v>57</v>
      </c>
      <c r="BK107" s="178" t="s">
        <v>68</v>
      </c>
      <c r="BL107" s="165" t="s">
        <v>53</v>
      </c>
      <c r="BM107" s="189" t="s">
        <v>53</v>
      </c>
      <c r="BN107" s="184" t="s">
        <v>46</v>
      </c>
      <c r="BO107" s="123" t="s">
        <v>46</v>
      </c>
      <c r="BP107" s="118" t="s">
        <v>68</v>
      </c>
      <c r="BQ107" s="118" t="s">
        <v>55</v>
      </c>
      <c r="BS107" s="164" t="s">
        <v>64</v>
      </c>
      <c r="BT107" s="123" t="s">
        <v>36</v>
      </c>
      <c r="BU107" s="178" t="s">
        <v>55</v>
      </c>
      <c r="BV107" s="159" t="s">
        <v>39</v>
      </c>
      <c r="BW107" s="118" t="s">
        <v>65</v>
      </c>
      <c r="BX107" s="178" t="s">
        <v>55</v>
      </c>
      <c r="BY107" s="260" t="s">
        <v>39</v>
      </c>
      <c r="BZ107" s="11" t="s">
        <v>39</v>
      </c>
      <c r="CA107" s="163" t="s">
        <v>46</v>
      </c>
      <c r="CB107" s="143" t="s">
        <v>55</v>
      </c>
      <c r="CC107" s="118" t="s">
        <v>55</v>
      </c>
      <c r="CD107" s="187" t="s">
        <v>48</v>
      </c>
      <c r="CE107" s="165" t="s">
        <v>53</v>
      </c>
      <c r="CF107" s="120" t="s">
        <v>39</v>
      </c>
      <c r="CG107" s="181" t="s">
        <v>39</v>
      </c>
      <c r="CH107" s="159" t="s">
        <v>39</v>
      </c>
      <c r="CI107" s="124" t="s">
        <v>40</v>
      </c>
      <c r="CJ107" s="181" t="s">
        <v>39</v>
      </c>
      <c r="CK107" s="164" t="s">
        <v>40</v>
      </c>
      <c r="CL107" s="169" t="s">
        <v>48</v>
      </c>
      <c r="CM107" s="181" t="s">
        <v>36</v>
      </c>
      <c r="CN107" s="153" t="s">
        <v>57</v>
      </c>
      <c r="CO107" s="118" t="s">
        <v>55</v>
      </c>
      <c r="CP107" s="184" t="s">
        <v>46</v>
      </c>
      <c r="CQ107" s="143" t="s">
        <v>68</v>
      </c>
      <c r="CR107" s="123" t="s">
        <v>46</v>
      </c>
      <c r="CS107" s="175" t="s">
        <v>57</v>
      </c>
      <c r="CT107" s="143" t="s">
        <v>55</v>
      </c>
      <c r="CU107" s="189" t="s">
        <v>37</v>
      </c>
      <c r="CV107" s="178" t="s">
        <v>65</v>
      </c>
      <c r="CW107" s="159" t="s">
        <v>36</v>
      </c>
      <c r="CX107" s="118" t="s">
        <v>55</v>
      </c>
      <c r="CY107" s="178" t="s">
        <v>55</v>
      </c>
      <c r="CZ107" s="118" t="s">
        <v>65</v>
      </c>
      <c r="DA107" s="60"/>
      <c r="DB107" s="60"/>
      <c r="DC107" s="60"/>
      <c r="DD107" s="60"/>
      <c r="DE107" s="60"/>
      <c r="DF107" s="60"/>
      <c r="DG107" s="60"/>
      <c r="DH107" s="60"/>
      <c r="DI107" s="60"/>
      <c r="DJ107" s="60"/>
      <c r="DK107" s="60"/>
      <c r="DL107" s="60"/>
      <c r="DM107" s="60"/>
      <c r="DN107" s="60"/>
      <c r="DO107" s="60"/>
      <c r="DP107" s="60"/>
      <c r="DQ107" s="60"/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4">
        <f>SUM(C97, -C104,)</f>
        <v>0</v>
      </c>
      <c r="D108" s="147">
        <f>SUM(D55, -D57)</f>
        <v>4.4999999999999997E-3</v>
      </c>
      <c r="E108" s="94">
        <f>SUM(E54, -E57)</f>
        <v>6.9000000000000016E-3</v>
      </c>
      <c r="F108" s="152">
        <f>SUM(F51, -F52)</f>
        <v>1.3600000000000001E-2</v>
      </c>
      <c r="G108" s="147">
        <f>SUM(G53, -G54)</f>
        <v>4.07E-2</v>
      </c>
      <c r="H108" s="121">
        <f>SUM(H52, -H53)</f>
        <v>2.3699999999999999E-2</v>
      </c>
      <c r="I108" s="180">
        <f>SUM(I57, -I58)</f>
        <v>2.47E-2</v>
      </c>
      <c r="J108" s="147">
        <f>SUM(J54, -J56)</f>
        <v>1.6999999999999998E-2</v>
      </c>
      <c r="K108" s="117">
        <f>SUM(K56, -K58)</f>
        <v>1.6300000000000002E-2</v>
      </c>
      <c r="L108" s="180">
        <f>SUM(L56, -L58)</f>
        <v>3.5699999999999996E-2</v>
      </c>
      <c r="M108" s="147">
        <f>SUM(M54, -M55)</f>
        <v>3.2000000000000001E-2</v>
      </c>
      <c r="N108" s="117">
        <f>SUM(N53, -N54)</f>
        <v>2.6200000000000001E-2</v>
      </c>
      <c r="O108" s="176">
        <f>SUM(O54, -O55)</f>
        <v>2.01E-2</v>
      </c>
      <c r="P108" s="147">
        <f>SUM(P55, -P56)</f>
        <v>1.84E-2</v>
      </c>
      <c r="Q108" s="121">
        <f>SUM(Q54, -Q55)</f>
        <v>1.6100000000000003E-2</v>
      </c>
      <c r="R108" s="176">
        <f>SUM(R54, -R56)</f>
        <v>1.3100000000000001E-2</v>
      </c>
      <c r="S108" s="225">
        <f>SUM(S55, -S57)</f>
        <v>1.8299999999999997E-2</v>
      </c>
      <c r="T108" s="95">
        <f>SUM(T54, -T55)</f>
        <v>1.4800000000000001E-2</v>
      </c>
      <c r="U108" s="152">
        <f>SUM(U57, -U58)</f>
        <v>3.1899999999999991E-2</v>
      </c>
      <c r="V108" s="227">
        <f>SUM(V53, -V56)</f>
        <v>4.2000000000000003E-2</v>
      </c>
      <c r="W108" s="220">
        <f>SUM(W55, -W56)</f>
        <v>3.4700000000000002E-2</v>
      </c>
      <c r="X108" s="151">
        <f>SUM(X55, -X57)</f>
        <v>3.9600000000000003E-2</v>
      </c>
      <c r="Y108" s="154">
        <f>SUM(Y54, -Y56)</f>
        <v>5.1900000000000002E-2</v>
      </c>
      <c r="Z108" s="121">
        <f>SUM(Z52, -Z53)</f>
        <v>6.2599999999999989E-2</v>
      </c>
      <c r="AA108" s="177">
        <f>SUM(AA55, -AA57)</f>
        <v>4.53E-2</v>
      </c>
      <c r="AB108" s="167">
        <f>SUM(AB56, -AB58)</f>
        <v>4.3800000000000006E-2</v>
      </c>
      <c r="AC108" s="121">
        <f>SUM(AC52, -AC53)</f>
        <v>5.2800000000000007E-2</v>
      </c>
      <c r="AD108" s="176">
        <f>SUM(AD55, -AD56)</f>
        <v>5.1199999999999996E-2</v>
      </c>
      <c r="AE108" s="227">
        <f>SUM(AE55, -AE58)</f>
        <v>4.4199999999999996E-2</v>
      </c>
      <c r="AF108" s="97">
        <f>SUM(AF56, -AF58)</f>
        <v>5.0099999999999992E-2</v>
      </c>
      <c r="AG108" s="146">
        <f>SUM(AG54, -AG55)</f>
        <v>5.57E-2</v>
      </c>
      <c r="AH108" s="154">
        <f>SUM(AH54, -AH55)</f>
        <v>6.1899999999999997E-2</v>
      </c>
      <c r="AI108" s="209">
        <f>SUM(AI54, -AI55)</f>
        <v>5.4199999999999998E-2</v>
      </c>
      <c r="AJ108" s="180">
        <f>SUM(AJ51, -AJ52)</f>
        <v>6.2600000000000017E-2</v>
      </c>
      <c r="AK108" s="225">
        <f>SUM(AK53, -AK54)</f>
        <v>5.45E-2</v>
      </c>
      <c r="AL108" s="94">
        <f>SUM(AL52, -AL53)</f>
        <v>4.4500000000000005E-2</v>
      </c>
      <c r="AM108" s="152">
        <f>SUM(AM54, -AM55)</f>
        <v>5.5E-2</v>
      </c>
      <c r="AN108" s="147">
        <f>SUM(AN54, -AN55)</f>
        <v>6.2899999999999998E-2</v>
      </c>
      <c r="AO108" s="119">
        <f>SUM(AO51, -AO53)</f>
        <v>6.83E-2</v>
      </c>
      <c r="AP108" s="180">
        <f>SUM(AP53, -AP54)</f>
        <v>6.2099999999999995E-2</v>
      </c>
      <c r="AQ108" s="147">
        <f>SUM(AQ53, -AQ54)</f>
        <v>6.54E-2</v>
      </c>
      <c r="AR108" s="121">
        <f>SUM(AR53, -AR54)</f>
        <v>8.3500000000000005E-2</v>
      </c>
      <c r="AS108" s="180">
        <f>SUM(AS54, -AS56)</f>
        <v>6.5299999999999997E-2</v>
      </c>
      <c r="AT108" s="227">
        <f>SUM(AT55, -AT57)</f>
        <v>5.3800000000000008E-2</v>
      </c>
      <c r="AU108" s="94">
        <f>SUM(AU55, -AU57)</f>
        <v>5.0299999999999997E-2</v>
      </c>
      <c r="AV108" s="151">
        <f>SUM(AV55, -AV57)</f>
        <v>4.9600000000000005E-2</v>
      </c>
      <c r="AW108" s="145">
        <f>SUM(AW55, -AW57)</f>
        <v>5.1799999999999999E-2</v>
      </c>
      <c r="AX108" s="121">
        <f>SUM(AX54, -AX55)</f>
        <v>7.4099999999999999E-2</v>
      </c>
      <c r="AY108" s="180">
        <f>SUM(AY54, -AY55)</f>
        <v>7.3399999999999993E-2</v>
      </c>
      <c r="AZ108" s="149">
        <f>SUM(AZ51, -AZ52)</f>
        <v>6.6000000000000003E-2</v>
      </c>
      <c r="BA108" s="121">
        <f>SUM(BA52, -BA53)</f>
        <v>6.4500000000000002E-2</v>
      </c>
      <c r="BB108" s="180">
        <f>SUM(BB53, -BB55)</f>
        <v>6.83E-2</v>
      </c>
      <c r="BC108" s="149">
        <f>SUM(BC51, -BC52)</f>
        <v>7.4500000000000011E-2</v>
      </c>
      <c r="BD108" s="119">
        <f>SUM(BD51, -BD52)</f>
        <v>7.9799999999999996E-2</v>
      </c>
      <c r="BE108" s="177">
        <f>SUM(BE57, -BE58)</f>
        <v>7.2999999999999995E-2</v>
      </c>
      <c r="BF108" s="145">
        <f>SUM(BF52, -BF54)</f>
        <v>7.5200000000000017E-2</v>
      </c>
      <c r="BG108" s="117">
        <f>SUM(BG57, -BG58)</f>
        <v>6.8599999999999994E-2</v>
      </c>
      <c r="BH108" s="177">
        <f>SUM(BH57, -BH58)</f>
        <v>7.4800000000000005E-2</v>
      </c>
      <c r="BI108" s="149">
        <f>SUM(BI51, -BI52)</f>
        <v>6.4399999999999999E-2</v>
      </c>
      <c r="BJ108" s="117">
        <f>SUM(BJ57, -BJ58)</f>
        <v>7.7600000000000002E-2</v>
      </c>
      <c r="BK108" s="177">
        <f>SUM(BK52, -BK54)</f>
        <v>7.2999999999999995E-2</v>
      </c>
      <c r="BL108" s="145">
        <f>SUM(BL51, -BL53)</f>
        <v>4.8500000000000001E-2</v>
      </c>
      <c r="BM108" s="117">
        <f>SUM(BM51, -BM53)</f>
        <v>6.1099999999999988E-2</v>
      </c>
      <c r="BN108" s="274">
        <f>SUM(BN55, -BN57)</f>
        <v>5.28E-2</v>
      </c>
      <c r="BO108" s="248">
        <f>SUM(BO55, -BO56)</f>
        <v>5.0900000000000001E-2</v>
      </c>
      <c r="BP108" s="117">
        <f>SUM(BP52, -BP54)</f>
        <v>4.4600000000000015E-2</v>
      </c>
      <c r="BQ108" s="119">
        <f>SUM(BQ51, -BQ53)</f>
        <v>2.7900000000000008E-2</v>
      </c>
      <c r="BS108" s="147">
        <f>SUM(BS53, -BS54)</f>
        <v>2.4999999999999994E-2</v>
      </c>
      <c r="BT108" s="117">
        <f>SUM(BT55, -BT57)</f>
        <v>3.9500000000000007E-2</v>
      </c>
      <c r="BU108" s="179">
        <f>SUM(BU51, -BU53)</f>
        <v>6.1100000000000015E-2</v>
      </c>
      <c r="BV108" s="145">
        <f>SUM(BV56, -BV57)</f>
        <v>6.8099999999999994E-2</v>
      </c>
      <c r="BW108" s="121">
        <f>SUM(BW51, -BW53)</f>
        <v>7.4400000000000008E-2</v>
      </c>
      <c r="BX108" s="179">
        <f>SUM(BX51, -BX53)</f>
        <v>7.5600000000000001E-2</v>
      </c>
      <c r="BY108" s="227">
        <f>SUM(BY56, -BY57)</f>
        <v>7.2800000000000004E-2</v>
      </c>
      <c r="BZ108" s="94">
        <f>SUM(BZ56, -BZ57)</f>
        <v>8.0500000000000002E-2</v>
      </c>
      <c r="CA108" s="272">
        <f>SUM(CA56, -CA57)</f>
        <v>7.8700000000000006E-2</v>
      </c>
      <c r="CB108" s="149">
        <f>SUM(CB51, -CB52)</f>
        <v>8.0700000000000008E-2</v>
      </c>
      <c r="CC108" s="119">
        <f>SUM(CC51, -CC52)</f>
        <v>6.9200000000000012E-2</v>
      </c>
      <c r="CD108" s="180">
        <f>SUM(CD54, -CD56)</f>
        <v>8.2299999999999998E-2</v>
      </c>
      <c r="CE108" s="167">
        <f>SUM(CE52, -CE53)</f>
        <v>7.3000000000000009E-2</v>
      </c>
      <c r="CF108" s="117">
        <f>SUM(CF55, -CF57)</f>
        <v>6.9000000000000006E-2</v>
      </c>
      <c r="CG108" s="177">
        <f>SUM(CG55, -CG57)</f>
        <v>7.3599999999999999E-2</v>
      </c>
      <c r="CH108" s="145">
        <f>SUM(CH55, -CH57)</f>
        <v>6.9199999999999998E-2</v>
      </c>
      <c r="CI108" s="121">
        <f>SUM(CI53, -CI55)</f>
        <v>6.3500000000000001E-2</v>
      </c>
      <c r="CJ108" s="177">
        <f>SUM(CJ55, -CJ57)</f>
        <v>7.0899999999999991E-2</v>
      </c>
      <c r="CK108" s="147">
        <f>SUM(CK53, -CK55)</f>
        <v>7.959999999999999E-2</v>
      </c>
      <c r="CL108" s="121">
        <f>SUM(CL54, -CL56)</f>
        <v>7.8700000000000006E-2</v>
      </c>
      <c r="CM108" s="177">
        <f>SUM(CM55, -CM56)</f>
        <v>8.3900000000000002E-2</v>
      </c>
      <c r="CN108" s="145">
        <f>SUM(CN57, -CN58)</f>
        <v>8.0299999999999983E-2</v>
      </c>
      <c r="CO108" s="119">
        <f>SUM(CO51, -CO52)</f>
        <v>7.980000000000001E-2</v>
      </c>
      <c r="CP108" s="274">
        <f>SUM(CP56, -CP57)</f>
        <v>7.9600000000000004E-2</v>
      </c>
      <c r="CQ108" s="145">
        <f>SUM(CQ51, -CQ53)</f>
        <v>8.8400000000000006E-2</v>
      </c>
      <c r="CR108" s="248">
        <f>SUM(CR56, -CR57)</f>
        <v>8.9800000000000005E-2</v>
      </c>
      <c r="CS108" s="177">
        <f>SUM(CS57, -CS58)</f>
        <v>8.5800000000000015E-2</v>
      </c>
      <c r="CT108" s="149">
        <f>SUM(CT51, -CT53)</f>
        <v>8.4100000000000008E-2</v>
      </c>
      <c r="CU108" s="121">
        <f>SUM(CU54, -CU55)</f>
        <v>8.4999999999999992E-2</v>
      </c>
      <c r="CV108" s="180">
        <f>SUM(CV51, -CV53)</f>
        <v>7.8099999999999989E-2</v>
      </c>
      <c r="CW108" s="145">
        <f>SUM(CW55, -CW56)</f>
        <v>7.8100000000000003E-2</v>
      </c>
      <c r="CX108" s="119">
        <f>SUM(CX51, -CX54)</f>
        <v>8.3000000000000004E-2</v>
      </c>
      <c r="CY108" s="179">
        <f>SUM(CY51, -CY54)</f>
        <v>6.4000000000000015E-2</v>
      </c>
      <c r="CZ108" s="121">
        <f>SUM(CZ51, -CZ54)</f>
        <v>6.0700000000000004E-2</v>
      </c>
      <c r="DA108" s="6">
        <f t="shared" ref="CY108:DB108" si="324">SUM(DA97, -DA104)</f>
        <v>0</v>
      </c>
      <c r="DB108" s="6">
        <f t="shared" si="324"/>
        <v>0</v>
      </c>
      <c r="DC108" s="6">
        <f>SUM(DC97, -DC104,)</f>
        <v>0</v>
      </c>
      <c r="DD108" s="6">
        <f>SUM(DD97, -DD104,)</f>
        <v>0</v>
      </c>
      <c r="DE108" s="6">
        <f t="shared" ref="DE108:DH108" si="325">SUM(DE97, -DE104)</f>
        <v>0</v>
      </c>
      <c r="DF108" s="6">
        <f t="shared" si="325"/>
        <v>0</v>
      </c>
      <c r="DG108" s="6">
        <f t="shared" si="325"/>
        <v>0</v>
      </c>
      <c r="DH108" s="6">
        <f t="shared" si="325"/>
        <v>0</v>
      </c>
      <c r="DI108" s="6">
        <f>SUM(DI97, -DI104,)</f>
        <v>0</v>
      </c>
      <c r="DJ108" s="6">
        <f>SUM(DJ97, -DJ104,)</f>
        <v>0</v>
      </c>
      <c r="DK108" s="6">
        <f t="shared" ref="DK108:DN108" si="326">SUM(DK97, -DK104)</f>
        <v>0</v>
      </c>
      <c r="DL108" s="6">
        <f t="shared" si="326"/>
        <v>0</v>
      </c>
      <c r="DM108" s="6">
        <f t="shared" si="326"/>
        <v>0</v>
      </c>
      <c r="DN108" s="6">
        <f t="shared" si="326"/>
        <v>0</v>
      </c>
      <c r="DO108" s="6">
        <f>SUM(DO97, -DO104,)</f>
        <v>0</v>
      </c>
      <c r="DP108" s="6">
        <f>SUM(DP97, -DP104,)</f>
        <v>0</v>
      </c>
      <c r="DQ108" s="6">
        <f t="shared" ref="DQ108:DT108" si="327">SUM(DQ97, -DQ104)</f>
        <v>0</v>
      </c>
      <c r="DR108" s="6">
        <f t="shared" si="327"/>
        <v>0</v>
      </c>
      <c r="DS108" s="6">
        <f t="shared" si="327"/>
        <v>0</v>
      </c>
      <c r="DT108" s="6">
        <f t="shared" si="327"/>
        <v>0</v>
      </c>
      <c r="DU108" s="6">
        <f>SUM(DU97, -DU104,)</f>
        <v>0</v>
      </c>
      <c r="DV108" s="6">
        <f>SUM(DV97, -DV104,)</f>
        <v>0</v>
      </c>
      <c r="DW108" s="6">
        <f t="shared" ref="DW108:DZ108" si="328">SUM(DW97, -DW104)</f>
        <v>0</v>
      </c>
      <c r="DX108" s="6">
        <f t="shared" si="328"/>
        <v>0</v>
      </c>
      <c r="DY108" s="6">
        <f t="shared" si="328"/>
        <v>0</v>
      </c>
      <c r="DZ108" s="6">
        <f t="shared" si="328"/>
        <v>0</v>
      </c>
      <c r="EA108" s="6">
        <f>SUM(EA97, -EA104,)</f>
        <v>0</v>
      </c>
      <c r="EB108" s="6">
        <f>SUM(EB97, -EB104,)</f>
        <v>0</v>
      </c>
      <c r="EC108" s="6">
        <f t="shared" ref="EC108:EI108" si="329">SUM(EC97, -EC104)</f>
        <v>0</v>
      </c>
      <c r="ED108" s="6">
        <f t="shared" si="329"/>
        <v>0</v>
      </c>
      <c r="EE108" s="6">
        <f t="shared" si="329"/>
        <v>0</v>
      </c>
      <c r="EF108" s="6">
        <f t="shared" si="329"/>
        <v>0</v>
      </c>
      <c r="EG108" s="6">
        <f t="shared" si="329"/>
        <v>0</v>
      </c>
      <c r="EH108" s="6">
        <f t="shared" si="329"/>
        <v>0</v>
      </c>
      <c r="EI108" s="6">
        <f t="shared" si="329"/>
        <v>0</v>
      </c>
      <c r="EK108" s="6">
        <f>SUM(EK97, -EK104,)</f>
        <v>0</v>
      </c>
      <c r="EL108" s="6">
        <f>SUM(EL97, -EL104,)</f>
        <v>0</v>
      </c>
      <c r="EM108" s="6">
        <f t="shared" ref="EM108:EP108" si="330">SUM(EM97, -EM104)</f>
        <v>0</v>
      </c>
      <c r="EN108" s="6">
        <f t="shared" si="330"/>
        <v>0</v>
      </c>
      <c r="EO108" s="6">
        <f t="shared" si="330"/>
        <v>0</v>
      </c>
      <c r="EP108" s="6">
        <f t="shared" si="330"/>
        <v>0</v>
      </c>
      <c r="EQ108" s="6">
        <f>SUM(EQ97, -EQ104,)</f>
        <v>0</v>
      </c>
      <c r="ER108" s="6">
        <f>SUM(ER97, -ER104,)</f>
        <v>0</v>
      </c>
      <c r="ES108" s="6">
        <f t="shared" ref="ES108:EV108" si="331">SUM(ES97, -ES104)</f>
        <v>0</v>
      </c>
      <c r="ET108" s="6">
        <f t="shared" si="331"/>
        <v>0</v>
      </c>
      <c r="EU108" s="6">
        <f t="shared" si="331"/>
        <v>0</v>
      </c>
      <c r="EV108" s="6">
        <f t="shared" si="331"/>
        <v>0</v>
      </c>
      <c r="EW108" s="6">
        <f>SUM(EW97, -EW104,)</f>
        <v>0</v>
      </c>
      <c r="EX108" s="6">
        <f>SUM(EX97, -EX104,)</f>
        <v>0</v>
      </c>
      <c r="EY108" s="6">
        <f t="shared" ref="EY108:FB108" si="332">SUM(EY97, -EY104)</f>
        <v>0</v>
      </c>
      <c r="EZ108" s="6">
        <f t="shared" si="332"/>
        <v>0</v>
      </c>
      <c r="FA108" s="6">
        <f t="shared" si="332"/>
        <v>0</v>
      </c>
      <c r="FB108" s="6">
        <f t="shared" si="332"/>
        <v>0</v>
      </c>
      <c r="FC108" s="6">
        <f>SUM(FC97, -FC104,)</f>
        <v>0</v>
      </c>
      <c r="FD108" s="6">
        <f>SUM(FD97, -FD104,)</f>
        <v>0</v>
      </c>
      <c r="FE108" s="6">
        <f t="shared" ref="FE108:FH108" si="333">SUM(FE97, -FE104)</f>
        <v>0</v>
      </c>
      <c r="FF108" s="6">
        <f t="shared" si="333"/>
        <v>0</v>
      </c>
      <c r="FG108" s="6">
        <f t="shared" si="333"/>
        <v>0</v>
      </c>
      <c r="FH108" s="6">
        <f t="shared" si="333"/>
        <v>0</v>
      </c>
      <c r="FI108" s="6">
        <f>SUM(FI97, -FI104,)</f>
        <v>0</v>
      </c>
      <c r="FJ108" s="6">
        <f>SUM(FJ97, -FJ104,)</f>
        <v>0</v>
      </c>
      <c r="FK108" s="6">
        <f t="shared" ref="FK108:FN108" si="334">SUM(FK97, -FK104)</f>
        <v>0</v>
      </c>
      <c r="FL108" s="6">
        <f t="shared" si="334"/>
        <v>0</v>
      </c>
      <c r="FM108" s="6">
        <f t="shared" si="334"/>
        <v>0</v>
      </c>
      <c r="FN108" s="6">
        <f t="shared" si="334"/>
        <v>0</v>
      </c>
      <c r="FO108" s="6">
        <f>SUM(FO97, -FO104,)</f>
        <v>0</v>
      </c>
      <c r="FP108" s="6">
        <f>SUM(FP97, -FP104,)</f>
        <v>0</v>
      </c>
      <c r="FQ108" s="6">
        <f t="shared" ref="FQ108:FT108" si="335">SUM(FQ97, -FQ104)</f>
        <v>0</v>
      </c>
      <c r="FR108" s="6">
        <f t="shared" si="335"/>
        <v>0</v>
      </c>
      <c r="FS108" s="6">
        <f t="shared" si="335"/>
        <v>0</v>
      </c>
      <c r="FT108" s="6">
        <f t="shared" si="335"/>
        <v>0</v>
      </c>
      <c r="FU108" s="6">
        <f>SUM(FU97, -FU104,)</f>
        <v>0</v>
      </c>
      <c r="FV108" s="6">
        <f>SUM(FV97, -FV104,)</f>
        <v>0</v>
      </c>
      <c r="FW108" s="6">
        <f t="shared" ref="FW108:FZ108" si="336">SUM(FW97, -FW104)</f>
        <v>0</v>
      </c>
      <c r="FX108" s="6">
        <f t="shared" si="336"/>
        <v>0</v>
      </c>
      <c r="FY108" s="6">
        <f t="shared" si="336"/>
        <v>0</v>
      </c>
      <c r="FZ108" s="6">
        <f t="shared" si="336"/>
        <v>0</v>
      </c>
      <c r="GA108" s="6">
        <f>SUM(GA97, -GA104,)</f>
        <v>0</v>
      </c>
      <c r="GB108" s="6">
        <f>SUM(GB97, -GB104,)</f>
        <v>0</v>
      </c>
      <c r="GC108" s="6">
        <f t="shared" ref="GC108:GF108" si="337">SUM(GC97, -GC104)</f>
        <v>0</v>
      </c>
      <c r="GD108" s="6">
        <f t="shared" si="337"/>
        <v>0</v>
      </c>
      <c r="GE108" s="6">
        <f t="shared" si="337"/>
        <v>0</v>
      </c>
      <c r="GF108" s="6">
        <f t="shared" si="337"/>
        <v>0</v>
      </c>
      <c r="GG108" s="6">
        <f>SUM(GG97, -GG104,)</f>
        <v>0</v>
      </c>
      <c r="GH108" s="6">
        <f>SUM(GH97, -GH104,)</f>
        <v>0</v>
      </c>
      <c r="GI108" s="6">
        <f t="shared" ref="GI108:GL108" si="338">SUM(GI97, -GI104)</f>
        <v>0</v>
      </c>
      <c r="GJ108" s="6">
        <f t="shared" si="338"/>
        <v>0</v>
      </c>
      <c r="GK108" s="6">
        <f t="shared" si="338"/>
        <v>0</v>
      </c>
      <c r="GL108" s="6">
        <f t="shared" si="338"/>
        <v>0</v>
      </c>
      <c r="GM108" s="6">
        <f>SUM(GM97, -GM104,)</f>
        <v>0</v>
      </c>
      <c r="GN108" s="6">
        <f>SUM(GN97, -GN104,)</f>
        <v>0</v>
      </c>
      <c r="GO108" s="6">
        <f t="shared" ref="GO108:GR108" si="339">SUM(GO97, -GO104)</f>
        <v>0</v>
      </c>
      <c r="GP108" s="6">
        <f t="shared" si="339"/>
        <v>0</v>
      </c>
      <c r="GQ108" s="6">
        <f t="shared" si="339"/>
        <v>0</v>
      </c>
      <c r="GR108" s="6">
        <f t="shared" si="339"/>
        <v>0</v>
      </c>
      <c r="GS108" s="6">
        <f>SUM(GS97, -GS104,)</f>
        <v>0</v>
      </c>
      <c r="GT108" s="6">
        <f>SUM(GT97, -GT104,)</f>
        <v>0</v>
      </c>
      <c r="GU108" s="6">
        <f t="shared" ref="GU108:HA108" si="340">SUM(GU97, -GU104)</f>
        <v>0</v>
      </c>
      <c r="GV108" s="6">
        <f t="shared" si="340"/>
        <v>0</v>
      </c>
      <c r="GW108" s="6">
        <f t="shared" si="340"/>
        <v>0</v>
      </c>
      <c r="GX108" s="6">
        <f t="shared" si="340"/>
        <v>0</v>
      </c>
      <c r="GY108" s="6">
        <f t="shared" si="340"/>
        <v>0</v>
      </c>
      <c r="GZ108" s="6">
        <f t="shared" si="340"/>
        <v>0</v>
      </c>
      <c r="HA108" s="6">
        <f t="shared" si="340"/>
        <v>0</v>
      </c>
      <c r="HC108" s="6">
        <f>SUM(HC97, -HC104,)</f>
        <v>0</v>
      </c>
      <c r="HD108" s="6">
        <f>SUM(HD97, -HD104,)</f>
        <v>0</v>
      </c>
      <c r="HE108" s="6">
        <f t="shared" ref="HE108:HH108" si="341">SUM(HE97, -HE104)</f>
        <v>0</v>
      </c>
      <c r="HF108" s="6">
        <f t="shared" si="341"/>
        <v>0</v>
      </c>
      <c r="HG108" s="6">
        <f t="shared" si="341"/>
        <v>0</v>
      </c>
      <c r="HH108" s="6">
        <f t="shared" si="341"/>
        <v>0</v>
      </c>
      <c r="HI108" s="6">
        <f>SUM(HI97, -HI104,)</f>
        <v>0</v>
      </c>
      <c r="HJ108" s="6">
        <f>SUM(HJ97, -HJ104,)</f>
        <v>0</v>
      </c>
      <c r="HK108" s="6">
        <f t="shared" ref="HK108:HN108" si="342">SUM(HK97, -HK104)</f>
        <v>0</v>
      </c>
      <c r="HL108" s="6">
        <f t="shared" si="342"/>
        <v>0</v>
      </c>
      <c r="HM108" s="6">
        <f t="shared" si="342"/>
        <v>0</v>
      </c>
      <c r="HN108" s="6">
        <f t="shared" si="342"/>
        <v>0</v>
      </c>
      <c r="HO108" s="6">
        <f>SUM(HO97, -HO104,)</f>
        <v>0</v>
      </c>
      <c r="HP108" s="6">
        <f>SUM(HP97, -HP104,)</f>
        <v>0</v>
      </c>
      <c r="HQ108" s="6">
        <f t="shared" ref="HQ108:HT108" si="343">SUM(HQ97, -HQ104)</f>
        <v>0</v>
      </c>
      <c r="HR108" s="6">
        <f t="shared" si="343"/>
        <v>0</v>
      </c>
      <c r="HS108" s="6">
        <f t="shared" si="343"/>
        <v>0</v>
      </c>
      <c r="HT108" s="6">
        <f t="shared" si="343"/>
        <v>0</v>
      </c>
      <c r="HU108" s="6">
        <f>SUM(HU97, -HU104,)</f>
        <v>0</v>
      </c>
      <c r="HV108" s="6">
        <f>SUM(HV97, -HV104,)</f>
        <v>0</v>
      </c>
      <c r="HW108" s="6">
        <f t="shared" ref="HW108:HZ108" si="344">SUM(HW97, -HW104)</f>
        <v>0</v>
      </c>
      <c r="HX108" s="6">
        <f t="shared" si="344"/>
        <v>0</v>
      </c>
      <c r="HY108" s="6">
        <f t="shared" si="344"/>
        <v>0</v>
      </c>
      <c r="HZ108" s="6">
        <f t="shared" si="344"/>
        <v>0</v>
      </c>
      <c r="IA108" s="6">
        <f>SUM(IA97, -IA104,)</f>
        <v>0</v>
      </c>
      <c r="IB108" s="6">
        <f>SUM(IB97, -IB104,)</f>
        <v>0</v>
      </c>
      <c r="IC108" s="6">
        <f t="shared" ref="IC108:IF108" si="345">SUM(IC97, -IC104)</f>
        <v>0</v>
      </c>
      <c r="ID108" s="6">
        <f t="shared" si="345"/>
        <v>0</v>
      </c>
      <c r="IE108" s="6">
        <f t="shared" si="345"/>
        <v>0</v>
      </c>
      <c r="IF108" s="6">
        <f t="shared" si="345"/>
        <v>0</v>
      </c>
      <c r="IG108" s="6">
        <f>SUM(IG97, -IG104,)</f>
        <v>0</v>
      </c>
      <c r="IH108" s="6">
        <f>SUM(IH97, -IH104,)</f>
        <v>0</v>
      </c>
      <c r="II108" s="6">
        <f t="shared" ref="II108:IL108" si="346">SUM(II97, -II104)</f>
        <v>0</v>
      </c>
      <c r="IJ108" s="6">
        <f t="shared" si="346"/>
        <v>0</v>
      </c>
      <c r="IK108" s="6">
        <f t="shared" si="346"/>
        <v>0</v>
      </c>
      <c r="IL108" s="6">
        <f t="shared" si="346"/>
        <v>0</v>
      </c>
      <c r="IM108" s="6">
        <f>SUM(IM97, -IM104,)</f>
        <v>0</v>
      </c>
      <c r="IN108" s="6">
        <f>SUM(IN97, -IN104,)</f>
        <v>0</v>
      </c>
      <c r="IO108" s="6">
        <f t="shared" ref="IO108:IR108" si="347">SUM(IO97, -IO104)</f>
        <v>0</v>
      </c>
      <c r="IP108" s="6">
        <f t="shared" si="347"/>
        <v>0</v>
      </c>
      <c r="IQ108" s="6">
        <f t="shared" si="347"/>
        <v>0</v>
      </c>
      <c r="IR108" s="6">
        <f t="shared" si="347"/>
        <v>0</v>
      </c>
      <c r="IS108" s="6">
        <f>SUM(IS97, -IS104,)</f>
        <v>0</v>
      </c>
      <c r="IT108" s="6">
        <f>SUM(IT97, -IT104,)</f>
        <v>0</v>
      </c>
      <c r="IU108" s="6">
        <f t="shared" ref="IU108:IX108" si="348">SUM(IU97, -IU104)</f>
        <v>0</v>
      </c>
      <c r="IV108" s="6">
        <f t="shared" si="348"/>
        <v>0</v>
      </c>
      <c r="IW108" s="6">
        <f t="shared" si="348"/>
        <v>0</v>
      </c>
      <c r="IX108" s="6">
        <f t="shared" si="348"/>
        <v>0</v>
      </c>
      <c r="IY108" s="6">
        <f>SUM(IY97, -IY104,)</f>
        <v>0</v>
      </c>
      <c r="IZ108" s="6">
        <f>SUM(IZ97, -IZ104,)</f>
        <v>0</v>
      </c>
      <c r="JA108" s="6">
        <f t="shared" ref="JA108:JD108" si="349">SUM(JA97, -JA104)</f>
        <v>0</v>
      </c>
      <c r="JB108" s="6">
        <f t="shared" si="349"/>
        <v>0</v>
      </c>
      <c r="JC108" s="6">
        <f t="shared" si="349"/>
        <v>0</v>
      </c>
      <c r="JD108" s="6">
        <f t="shared" si="349"/>
        <v>0</v>
      </c>
      <c r="JE108" s="6">
        <f>SUM(JE97, -JE104,)</f>
        <v>0</v>
      </c>
      <c r="JF108" s="6">
        <f>SUM(JF97, -JF104,)</f>
        <v>0</v>
      </c>
      <c r="JG108" s="6">
        <f t="shared" ref="JG108:JJ108" si="350">SUM(JG97, -JG104)</f>
        <v>0</v>
      </c>
      <c r="JH108" s="6">
        <f t="shared" si="350"/>
        <v>0</v>
      </c>
      <c r="JI108" s="6">
        <f t="shared" si="350"/>
        <v>0</v>
      </c>
      <c r="JJ108" s="6">
        <f t="shared" si="350"/>
        <v>0</v>
      </c>
      <c r="JK108" s="6">
        <f>SUM(JK97, -JK104,)</f>
        <v>0</v>
      </c>
      <c r="JL108" s="6">
        <f>SUM(JL97, -JL104,)</f>
        <v>0</v>
      </c>
      <c r="JM108" s="6">
        <f t="shared" ref="JM108:JS108" si="351">SUM(JM97, -JM104)</f>
        <v>0</v>
      </c>
      <c r="JN108" s="6">
        <f t="shared" si="351"/>
        <v>0</v>
      </c>
      <c r="JO108" s="6">
        <f t="shared" si="351"/>
        <v>0</v>
      </c>
      <c r="JP108" s="6">
        <f t="shared" si="351"/>
        <v>0</v>
      </c>
      <c r="JQ108" s="6">
        <f t="shared" si="351"/>
        <v>0</v>
      </c>
      <c r="JR108" s="6">
        <f t="shared" si="351"/>
        <v>0</v>
      </c>
      <c r="JS108" s="6">
        <f t="shared" si="351"/>
        <v>0</v>
      </c>
    </row>
    <row r="109" spans="1:279" ht="15.75" thickBot="1" x14ac:dyDescent="0.3">
      <c r="A109" s="60"/>
      <c r="B109" s="60"/>
      <c r="C109" s="103"/>
      <c r="D109" s="153" t="s">
        <v>46</v>
      </c>
      <c r="E109" s="27" t="s">
        <v>45</v>
      </c>
      <c r="F109" s="158" t="s">
        <v>64</v>
      </c>
      <c r="G109" s="186" t="s">
        <v>54</v>
      </c>
      <c r="H109" s="122" t="s">
        <v>84</v>
      </c>
      <c r="I109" s="187" t="s">
        <v>59</v>
      </c>
      <c r="J109" s="201" t="s">
        <v>59</v>
      </c>
      <c r="K109" s="125" t="s">
        <v>54</v>
      </c>
      <c r="L109" s="182" t="s">
        <v>54</v>
      </c>
      <c r="M109" s="159" t="s">
        <v>38</v>
      </c>
      <c r="N109" s="189" t="s">
        <v>51</v>
      </c>
      <c r="O109" s="184" t="s">
        <v>36</v>
      </c>
      <c r="P109" s="186" t="s">
        <v>54</v>
      </c>
      <c r="Q109" s="189" t="s">
        <v>37</v>
      </c>
      <c r="R109" s="185" t="s">
        <v>51</v>
      </c>
      <c r="S109" s="232" t="s">
        <v>57</v>
      </c>
      <c r="T109" s="18" t="s">
        <v>45</v>
      </c>
      <c r="U109" s="144" t="s">
        <v>57</v>
      </c>
      <c r="V109" s="232" t="s">
        <v>46</v>
      </c>
      <c r="W109" s="27" t="s">
        <v>38</v>
      </c>
      <c r="X109" s="234" t="s">
        <v>51</v>
      </c>
      <c r="Y109" s="155" t="s">
        <v>44</v>
      </c>
      <c r="Z109" s="189" t="s">
        <v>37</v>
      </c>
      <c r="AA109" s="184" t="s">
        <v>45</v>
      </c>
      <c r="AB109" s="165" t="s">
        <v>44</v>
      </c>
      <c r="AC109" s="125" t="s">
        <v>54</v>
      </c>
      <c r="AD109" s="182" t="s">
        <v>54</v>
      </c>
      <c r="AE109" s="233" t="s">
        <v>45</v>
      </c>
      <c r="AF109" s="96" t="s">
        <v>54</v>
      </c>
      <c r="AG109" s="144" t="s">
        <v>46</v>
      </c>
      <c r="AH109" s="153" t="s">
        <v>46</v>
      </c>
      <c r="AI109" s="115" t="s">
        <v>46</v>
      </c>
      <c r="AJ109" s="183" t="s">
        <v>53</v>
      </c>
      <c r="AK109" s="232" t="s">
        <v>46</v>
      </c>
      <c r="AL109" s="45" t="s">
        <v>46</v>
      </c>
      <c r="AM109" s="148" t="s">
        <v>55</v>
      </c>
      <c r="AN109" s="143" t="s">
        <v>55</v>
      </c>
      <c r="AO109" s="169" t="s">
        <v>41</v>
      </c>
      <c r="AP109" s="181" t="s">
        <v>39</v>
      </c>
      <c r="AQ109" s="201" t="s">
        <v>48</v>
      </c>
      <c r="AR109" s="169" t="s">
        <v>48</v>
      </c>
      <c r="AS109" s="181" t="s">
        <v>39</v>
      </c>
      <c r="AT109" s="224" t="s">
        <v>65</v>
      </c>
      <c r="AU109" s="42" t="s">
        <v>65</v>
      </c>
      <c r="AV109" s="148" t="s">
        <v>65</v>
      </c>
      <c r="AW109" s="143" t="s">
        <v>65</v>
      </c>
      <c r="AX109" s="120" t="s">
        <v>39</v>
      </c>
      <c r="AY109" s="200" t="s">
        <v>55</v>
      </c>
      <c r="AZ109" s="143" t="s">
        <v>65</v>
      </c>
      <c r="BA109" s="120" t="s">
        <v>39</v>
      </c>
      <c r="BB109" s="200" t="s">
        <v>55</v>
      </c>
      <c r="BC109" s="159" t="s">
        <v>36</v>
      </c>
      <c r="BD109" s="120" t="s">
        <v>39</v>
      </c>
      <c r="BE109" s="200" t="s">
        <v>55</v>
      </c>
      <c r="BF109" s="165" t="s">
        <v>55</v>
      </c>
      <c r="BG109" s="118" t="s">
        <v>65</v>
      </c>
      <c r="BH109" s="200" t="s">
        <v>55</v>
      </c>
      <c r="BI109" s="143" t="s">
        <v>65</v>
      </c>
      <c r="BJ109" s="118" t="s">
        <v>68</v>
      </c>
      <c r="BK109" s="178" t="s">
        <v>65</v>
      </c>
      <c r="BL109" s="164" t="s">
        <v>64</v>
      </c>
      <c r="BM109" s="124" t="s">
        <v>64</v>
      </c>
      <c r="BN109" s="184" t="s">
        <v>36</v>
      </c>
      <c r="BO109" s="261" t="s">
        <v>54</v>
      </c>
      <c r="BP109" s="123" t="s">
        <v>46</v>
      </c>
      <c r="BQ109" s="261" t="s">
        <v>54</v>
      </c>
      <c r="BS109" s="155" t="s">
        <v>46</v>
      </c>
      <c r="BT109" s="124" t="s">
        <v>53</v>
      </c>
      <c r="BU109" s="178" t="s">
        <v>65</v>
      </c>
      <c r="BV109" s="143" t="s">
        <v>65</v>
      </c>
      <c r="BW109" s="120" t="s">
        <v>39</v>
      </c>
      <c r="BX109" s="181" t="s">
        <v>39</v>
      </c>
      <c r="BY109" s="224" t="s">
        <v>55</v>
      </c>
      <c r="BZ109" s="42" t="s">
        <v>68</v>
      </c>
      <c r="CA109" s="148" t="s">
        <v>68</v>
      </c>
      <c r="CB109" s="159" t="s">
        <v>39</v>
      </c>
      <c r="CC109" s="120" t="s">
        <v>39</v>
      </c>
      <c r="CD109" s="200" t="s">
        <v>53</v>
      </c>
      <c r="CE109" s="164" t="s">
        <v>64</v>
      </c>
      <c r="CF109" s="124" t="s">
        <v>64</v>
      </c>
      <c r="CG109" s="187" t="s">
        <v>48</v>
      </c>
      <c r="CH109" s="164" t="s">
        <v>40</v>
      </c>
      <c r="CI109" s="169" t="s">
        <v>48</v>
      </c>
      <c r="CJ109" s="183" t="s">
        <v>40</v>
      </c>
      <c r="CK109" s="165" t="s">
        <v>53</v>
      </c>
      <c r="CL109" s="120" t="s">
        <v>36</v>
      </c>
      <c r="CM109" s="200" t="s">
        <v>53</v>
      </c>
      <c r="CN109" s="164" t="s">
        <v>40</v>
      </c>
      <c r="CO109" s="124" t="s">
        <v>40</v>
      </c>
      <c r="CP109" s="178" t="s">
        <v>55</v>
      </c>
      <c r="CQ109" s="153" t="s">
        <v>57</v>
      </c>
      <c r="CR109" s="115" t="s">
        <v>57</v>
      </c>
      <c r="CS109" s="187" t="s">
        <v>41</v>
      </c>
      <c r="CT109" s="153" t="s">
        <v>57</v>
      </c>
      <c r="CU109" s="120" t="s">
        <v>36</v>
      </c>
      <c r="CV109" s="184" t="s">
        <v>46</v>
      </c>
      <c r="CW109" s="164" t="s">
        <v>40</v>
      </c>
      <c r="CX109" s="118" t="s">
        <v>65</v>
      </c>
      <c r="CY109" s="178" t="s">
        <v>65</v>
      </c>
      <c r="CZ109" s="118" t="s">
        <v>55</v>
      </c>
      <c r="DA109" s="60"/>
      <c r="DB109" s="60"/>
      <c r="DC109" s="60"/>
      <c r="DD109" s="60"/>
      <c r="DE109" s="60"/>
      <c r="DF109" s="60"/>
      <c r="DG109" s="60"/>
      <c r="DH109" s="60"/>
      <c r="DI109" s="60"/>
      <c r="DJ109" s="60"/>
      <c r="DK109" s="60"/>
      <c r="DL109" s="60"/>
      <c r="DM109" s="60"/>
      <c r="DN109" s="60"/>
      <c r="DO109" s="60"/>
      <c r="DP109" s="60"/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4">
        <f>SUM(C97, -C103)</f>
        <v>0</v>
      </c>
      <c r="D110" s="154">
        <f>SUM(D52, -D53)</f>
        <v>3.9999999999999992E-3</v>
      </c>
      <c r="E110" s="94">
        <f>SUM(E54, -E56)</f>
        <v>4.4000000000000011E-3</v>
      </c>
      <c r="F110" s="152">
        <f>SUM(F54, -F56)</f>
        <v>1.1600000000000003E-2</v>
      </c>
      <c r="G110" s="147">
        <f>SUM(G57, -G58)</f>
        <v>3.6699999999999997E-2</v>
      </c>
      <c r="H110" s="117">
        <f>SUM(H54, -H56)</f>
        <v>2.3300000000000001E-2</v>
      </c>
      <c r="I110" s="176">
        <f>SUM(I54, -I57)</f>
        <v>1.7100000000000001E-2</v>
      </c>
      <c r="J110" s="154">
        <f>SUM(J55, -J57)</f>
        <v>1.6E-2</v>
      </c>
      <c r="K110" s="121">
        <f>SUM(K55, -K57)</f>
        <v>1.5899999999999997E-2</v>
      </c>
      <c r="L110" s="180">
        <f>SUM(L54, -L56)</f>
        <v>3.3800000000000004E-2</v>
      </c>
      <c r="M110" s="147">
        <f>SUM(M56, -M58)</f>
        <v>3.0899999999999997E-2</v>
      </c>
      <c r="N110" s="121">
        <f>SUM(N55, -N58)</f>
        <v>1.67E-2</v>
      </c>
      <c r="O110" s="177">
        <f>SUM(O56, -O58)</f>
        <v>1.9799999999999998E-2</v>
      </c>
      <c r="P110" s="147">
        <f>SUM(P53, -P55)</f>
        <v>5.5000000000000014E-3</v>
      </c>
      <c r="Q110" s="121">
        <f>SUM(Q55, -Q58)</f>
        <v>3.599999999999999E-3</v>
      </c>
      <c r="R110" s="180">
        <f>SUM(R56, -R58)</f>
        <v>1.2400000000000001E-2</v>
      </c>
      <c r="S110" s="227">
        <f>SUM(S54, -S56)</f>
        <v>1.7099999999999997E-2</v>
      </c>
      <c r="T110" s="220">
        <f>SUM(T55, -T58)</f>
        <v>6.1999999999999972E-3</v>
      </c>
      <c r="U110" s="151">
        <f>SUM(U54, -U56)</f>
        <v>2.6200000000000001E-2</v>
      </c>
      <c r="V110" s="231">
        <f>SUM(V53, -V55)</f>
        <v>2.6200000000000001E-2</v>
      </c>
      <c r="W110" s="15">
        <f>SUM(W56, -W58)</f>
        <v>3.0299999999999994E-2</v>
      </c>
      <c r="X110" s="152">
        <f>SUM(X56, -X58)</f>
        <v>3.599999999999999E-2</v>
      </c>
      <c r="Y110" s="147">
        <f>SUM(Y55, -Y56)</f>
        <v>5.0599999999999992E-2</v>
      </c>
      <c r="Z110" s="121">
        <f>SUM(Z56, -Z57)</f>
        <v>5.1400000000000001E-2</v>
      </c>
      <c r="AA110" s="188">
        <f>SUM(AA56, -AA58)</f>
        <v>4.2800000000000005E-2</v>
      </c>
      <c r="AB110" s="147">
        <f>SUM(AB55, -AB56)</f>
        <v>4.1200000000000001E-2</v>
      </c>
      <c r="AC110" s="121">
        <f>SUM(AC53, -AC54)</f>
        <v>5.1199999999999996E-2</v>
      </c>
      <c r="AD110" s="180">
        <f>SUM(AD53, -AD54)</f>
        <v>4.53E-2</v>
      </c>
      <c r="AE110" s="235">
        <f>SUM(AE56, -AE58)</f>
        <v>3.5000000000000003E-2</v>
      </c>
      <c r="AF110" s="15">
        <f>SUM(AF53, -AF54)</f>
        <v>4.99E-2</v>
      </c>
      <c r="AG110" s="146">
        <f>SUM(AG55, -AG57)</f>
        <v>4.9399999999999999E-2</v>
      </c>
      <c r="AH110" s="154">
        <f>SUM(AH55, -AH57)</f>
        <v>5.9700000000000003E-2</v>
      </c>
      <c r="AI110" s="116">
        <f>SUM(AI55, -AI57)</f>
        <v>4.8899999999999999E-2</v>
      </c>
      <c r="AJ110" s="177">
        <f>SUM(AJ52, -AJ53)</f>
        <v>5.5099999999999996E-2</v>
      </c>
      <c r="AK110" s="231">
        <f>SUM(AK55, -AK57)</f>
        <v>5.4099999999999995E-2</v>
      </c>
      <c r="AL110" s="95">
        <f>SUM(AL55, -AL57)</f>
        <v>4.1499999999999995E-2</v>
      </c>
      <c r="AM110" s="150">
        <f>SUM(AM51, -AM53)</f>
        <v>3.7600000000000008E-2</v>
      </c>
      <c r="AN110" s="149">
        <f>SUM(AN51, -AN53)</f>
        <v>5.7500000000000009E-2</v>
      </c>
      <c r="AO110" s="121">
        <f>SUM(AO54, -AO55)</f>
        <v>6.5600000000000006E-2</v>
      </c>
      <c r="AP110" s="177">
        <f>SUM(AP55, -AP57)</f>
        <v>5.6699999999999993E-2</v>
      </c>
      <c r="AQ110" s="147">
        <f>SUM(AQ54, -AQ56)</f>
        <v>5.8499999999999996E-2</v>
      </c>
      <c r="AR110" s="121">
        <f>SUM(AR54, -AR56)</f>
        <v>5.5599999999999997E-2</v>
      </c>
      <c r="AS110" s="177">
        <f>SUM(AS55, -AS57)</f>
        <v>5.0900000000000001E-2</v>
      </c>
      <c r="AT110" s="225">
        <f>SUM(AT51, -AT52)</f>
        <v>4.5399999999999996E-2</v>
      </c>
      <c r="AU110" s="15">
        <f>SUM(AU51, -AU52)</f>
        <v>5.0299999999999984E-2</v>
      </c>
      <c r="AV110" s="152">
        <f>SUM(AV51, -AV53)</f>
        <v>4.6199999999999991E-2</v>
      </c>
      <c r="AW110" s="147">
        <f>SUM(AW51, -AW53)</f>
        <v>4.8199999999999993E-2</v>
      </c>
      <c r="AX110" s="117">
        <f>SUM(AX55, -AX57)</f>
        <v>5.2799999999999993E-2</v>
      </c>
      <c r="AY110" s="179">
        <f>SUM(AY51, -AY52)</f>
        <v>6.5099999999999991E-2</v>
      </c>
      <c r="AZ110" s="147">
        <f>SUM(AZ52, -AZ53)</f>
        <v>6.4500000000000002E-2</v>
      </c>
      <c r="BA110" s="117">
        <f>SUM(BA55, -BA57)</f>
        <v>6.0499999999999998E-2</v>
      </c>
      <c r="BB110" s="179">
        <f>SUM(BB51, -BB52)</f>
        <v>6.7599999999999993E-2</v>
      </c>
      <c r="BC110" s="145">
        <f>SUM(BC55, -BC57)</f>
        <v>6.8600000000000008E-2</v>
      </c>
      <c r="BD110" s="117">
        <f>SUM(BD55, -BD57)</f>
        <v>6.6799999999999998E-2</v>
      </c>
      <c r="BE110" s="179">
        <f>SUM(BE51, -BE52)</f>
        <v>7.2099999999999997E-2</v>
      </c>
      <c r="BF110" s="149">
        <f>SUM(BF51, -BF52)</f>
        <v>5.9499999999999997E-2</v>
      </c>
      <c r="BG110" s="121">
        <f>SUM(BG52, -BG53)</f>
        <v>5.6399999999999992E-2</v>
      </c>
      <c r="BH110" s="179">
        <f>SUM(BH51, -BH52)</f>
        <v>7.4499999999999997E-2</v>
      </c>
      <c r="BI110" s="147">
        <f>SUM(BI52, -BI54)</f>
        <v>5.28E-2</v>
      </c>
      <c r="BJ110" s="117">
        <f>SUM(BJ52, -BJ54)</f>
        <v>6.3399999999999998E-2</v>
      </c>
      <c r="BK110" s="180">
        <f>SUM(BK52, -BK53)</f>
        <v>5.8200000000000002E-2</v>
      </c>
      <c r="BL110" s="147">
        <f>SUM(BL53, -BL54)</f>
        <v>4.4200000000000003E-2</v>
      </c>
      <c r="BM110" s="121">
        <f>SUM(BM53, -BM54)</f>
        <v>5.8999999999999997E-2</v>
      </c>
      <c r="BN110" s="177">
        <f>SUM(BN55, -BN56)</f>
        <v>4.5999999999999999E-2</v>
      </c>
      <c r="BO110" s="121">
        <f>SUM(BO52, -BO54)</f>
        <v>4.99E-2</v>
      </c>
      <c r="BP110" s="248">
        <f>SUM(BP55, -BP56)</f>
        <v>3.4199999999999994E-2</v>
      </c>
      <c r="BQ110" s="121">
        <f>SUM(BQ53, -BQ54)</f>
        <v>2.5499999999999995E-2</v>
      </c>
      <c r="BS110" s="247">
        <f>SUM(BS55, -BS57)</f>
        <v>2.3000000000000007E-2</v>
      </c>
      <c r="BT110" s="117">
        <f>SUM(BT52, -BT54)</f>
        <v>3.7700000000000011E-2</v>
      </c>
      <c r="BU110" s="180">
        <f>SUM(BU51, -BU52)</f>
        <v>5.2400000000000002E-2</v>
      </c>
      <c r="BV110" s="147">
        <f>SUM(BV51, -BV53)</f>
        <v>6.1899999999999983E-2</v>
      </c>
      <c r="BW110" s="117">
        <f>SUM(BW56, -BW57)</f>
        <v>7.2899999999999993E-2</v>
      </c>
      <c r="BX110" s="177">
        <f>SUM(BX56, -BX57)</f>
        <v>7.3399999999999993E-2</v>
      </c>
      <c r="BY110" s="226">
        <f>SUM(BY51, -BY53)</f>
        <v>6.4599999999999991E-2</v>
      </c>
      <c r="BZ110" s="94">
        <f>SUM(BZ51, -BZ53)</f>
        <v>7.9999999999999988E-2</v>
      </c>
      <c r="CA110" s="151">
        <f>SUM(CA51, -CA53)</f>
        <v>7.5499999999999984E-2</v>
      </c>
      <c r="CB110" s="145">
        <f>SUM(CB55, -CB57)</f>
        <v>6.2299999999999994E-2</v>
      </c>
      <c r="CC110" s="117">
        <f>SUM(CC55, -CC57)</f>
        <v>6.7100000000000007E-2</v>
      </c>
      <c r="CD110" s="188">
        <f>SUM(CD52, -CD53)</f>
        <v>6.6200000000000009E-2</v>
      </c>
      <c r="CE110" s="147">
        <f>SUM(CE53, -CE54)</f>
        <v>5.62E-2</v>
      </c>
      <c r="CF110" s="121">
        <f>SUM(CF53, -CF54)</f>
        <v>5.8299999999999998E-2</v>
      </c>
      <c r="CG110" s="180">
        <f>SUM(CG54, -CG56)</f>
        <v>6.8699999999999997E-2</v>
      </c>
      <c r="CH110" s="147">
        <f>SUM(CH53, -CH55)</f>
        <v>6.8099999999999994E-2</v>
      </c>
      <c r="CI110" s="121">
        <f>SUM(CI54, -CI56)</f>
        <v>5.6800000000000003E-2</v>
      </c>
      <c r="CJ110" s="180">
        <f>SUM(CJ53, -CJ55)</f>
        <v>7.0599999999999996E-2</v>
      </c>
      <c r="CK110" s="167">
        <f>SUM(CK52, -CK53)</f>
        <v>6.7100000000000007E-2</v>
      </c>
      <c r="CL110" s="117">
        <f>SUM(CL55, -CL56)</f>
        <v>6.2300000000000008E-2</v>
      </c>
      <c r="CM110" s="188">
        <f>SUM(CM52, -CM53)</f>
        <v>6.6700000000000009E-2</v>
      </c>
      <c r="CN110" s="147">
        <f>SUM(CN53, -CN55)</f>
        <v>6.6599999999999993E-2</v>
      </c>
      <c r="CO110" s="121">
        <f>SUM(CO53, -CO55)</f>
        <v>7.46E-2</v>
      </c>
      <c r="CP110" s="179">
        <f>SUM(CP51, -CP52)</f>
        <v>7.3200000000000015E-2</v>
      </c>
      <c r="CQ110" s="145">
        <f>SUM(CQ57, -CQ58)</f>
        <v>8.7799999999999989E-2</v>
      </c>
      <c r="CR110" s="117">
        <f>SUM(CR57, -CR58)</f>
        <v>7.7899999999999997E-2</v>
      </c>
      <c r="CS110" s="180">
        <f>SUM(CS53, -CS55)</f>
        <v>8.5199999999999998E-2</v>
      </c>
      <c r="CT110" s="145">
        <f>SUM(CT57, -CT58)</f>
        <v>7.2399999999999992E-2</v>
      </c>
      <c r="CU110" s="117">
        <f>SUM(CU55, -CU56)</f>
        <v>8.4699999999999998E-2</v>
      </c>
      <c r="CV110" s="274">
        <f>SUM(CV56, -CV57)</f>
        <v>6.6699999999999995E-2</v>
      </c>
      <c r="CW110" s="147">
        <f>SUM(CW54, -CW55)</f>
        <v>7.2000000000000008E-2</v>
      </c>
      <c r="CX110" s="121">
        <f>SUM(CX51, -CX53)</f>
        <v>7.51E-2</v>
      </c>
      <c r="CY110" s="180">
        <f>SUM(CY51, -CY53)</f>
        <v>6.6400000000000015E-2</v>
      </c>
      <c r="CZ110" s="119">
        <f>SUM(CZ51, -CZ53)</f>
        <v>5.7499999999999996E-2</v>
      </c>
      <c r="DA110" s="6">
        <f>SUM(DA98, -DA104)</f>
        <v>0</v>
      </c>
      <c r="DB110" s="6">
        <f>SUM(DB97, -DB103)</f>
        <v>0</v>
      </c>
      <c r="DC110" s="6">
        <f>SUM(DC97, -DC103)</f>
        <v>0</v>
      </c>
      <c r="DD110" s="6">
        <f>SUM(DD97, -DD103)</f>
        <v>0</v>
      </c>
      <c r="DE110" s="6">
        <f>SUM(DE97, -DE103)</f>
        <v>0</v>
      </c>
      <c r="DF110" s="6">
        <f>SUM(DF97, -DF103,)</f>
        <v>0</v>
      </c>
      <c r="DG110" s="6">
        <f>SUM(DG98, -DG104)</f>
        <v>0</v>
      </c>
      <c r="DH110" s="6">
        <f>SUM(DH97, -DH103)</f>
        <v>0</v>
      </c>
      <c r="DI110" s="6">
        <f>SUM(DI97, -DI103)</f>
        <v>0</v>
      </c>
      <c r="DJ110" s="6">
        <f>SUM(DJ97, -DJ103)</f>
        <v>0</v>
      </c>
      <c r="DK110" s="6">
        <f>SUM(DK97, -DK103)</f>
        <v>0</v>
      </c>
      <c r="DL110" s="6">
        <f>SUM(DL97, -DL103,)</f>
        <v>0</v>
      </c>
      <c r="DM110" s="6">
        <f>SUM(DM98, -DM104)</f>
        <v>0</v>
      </c>
      <c r="DN110" s="6">
        <f>SUM(DN97, -DN103)</f>
        <v>0</v>
      </c>
      <c r="DO110" s="6">
        <f>SUM(DO97, -DO103)</f>
        <v>0</v>
      </c>
      <c r="DP110" s="6">
        <f>SUM(DP97, -DP103)</f>
        <v>0</v>
      </c>
      <c r="DQ110" s="6">
        <f>SUM(DQ97, -DQ103)</f>
        <v>0</v>
      </c>
      <c r="DR110" s="6">
        <f>SUM(DR97, -DR103,)</f>
        <v>0</v>
      </c>
      <c r="DS110" s="6">
        <f>SUM(DS98, -DS104)</f>
        <v>0</v>
      </c>
      <c r="DT110" s="6">
        <f>SUM(DT97, -DT103)</f>
        <v>0</v>
      </c>
      <c r="DU110" s="6">
        <f>SUM(DU97, -DU103)</f>
        <v>0</v>
      </c>
      <c r="DV110" s="6">
        <f>SUM(DV97, -DV103)</f>
        <v>0</v>
      </c>
      <c r="DW110" s="6">
        <f>SUM(DW97, -DW103)</f>
        <v>0</v>
      </c>
      <c r="DX110" s="6">
        <f>SUM(DX97, -DX103,)</f>
        <v>0</v>
      </c>
      <c r="DY110" s="6">
        <f>SUM(DY98, -DY104)</f>
        <v>0</v>
      </c>
      <c r="DZ110" s="6">
        <f>SUM(DZ97, -DZ103)</f>
        <v>0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6">
        <f>SUM(EK97, -EK103)</f>
        <v>0</v>
      </c>
      <c r="EL110" s="6">
        <f>SUM(EL97, -EL103)</f>
        <v>0</v>
      </c>
      <c r="EM110" s="6">
        <f>SUM(EM97, -EM103)</f>
        <v>0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3"/>
      <c r="D111" s="162" t="s">
        <v>54</v>
      </c>
      <c r="E111" s="27" t="s">
        <v>59</v>
      </c>
      <c r="F111" s="163" t="s">
        <v>44</v>
      </c>
      <c r="G111" s="155" t="s">
        <v>48</v>
      </c>
      <c r="H111" s="123" t="s">
        <v>48</v>
      </c>
      <c r="I111" s="187" t="s">
        <v>48</v>
      </c>
      <c r="J111" s="157" t="s">
        <v>51</v>
      </c>
      <c r="K111" s="123" t="s">
        <v>44</v>
      </c>
      <c r="L111" s="200" t="s">
        <v>44</v>
      </c>
      <c r="M111" s="164" t="s">
        <v>63</v>
      </c>
      <c r="N111" s="189" t="s">
        <v>44</v>
      </c>
      <c r="O111" s="200" t="s">
        <v>51</v>
      </c>
      <c r="P111" s="201" t="s">
        <v>67</v>
      </c>
      <c r="Q111" s="189" t="s">
        <v>44</v>
      </c>
      <c r="R111" s="184" t="s">
        <v>44</v>
      </c>
      <c r="S111" s="233" t="s">
        <v>45</v>
      </c>
      <c r="T111" s="18" t="s">
        <v>36</v>
      </c>
      <c r="U111" s="166" t="s">
        <v>48</v>
      </c>
      <c r="V111" s="229" t="s">
        <v>59</v>
      </c>
      <c r="W111" s="27" t="s">
        <v>51</v>
      </c>
      <c r="X111" s="163" t="s">
        <v>44</v>
      </c>
      <c r="Y111" s="143" t="s">
        <v>65</v>
      </c>
      <c r="Z111" s="118" t="s">
        <v>65</v>
      </c>
      <c r="AA111" s="175" t="s">
        <v>46</v>
      </c>
      <c r="AB111" s="201" t="s">
        <v>67</v>
      </c>
      <c r="AC111" s="123" t="s">
        <v>45</v>
      </c>
      <c r="AD111" s="184" t="s">
        <v>45</v>
      </c>
      <c r="AE111" s="232" t="s">
        <v>39</v>
      </c>
      <c r="AF111" s="45" t="s">
        <v>39</v>
      </c>
      <c r="AG111" s="163" t="s">
        <v>45</v>
      </c>
      <c r="AH111" s="155" t="s">
        <v>45</v>
      </c>
      <c r="AI111" s="118" t="s">
        <v>65</v>
      </c>
      <c r="AJ111" s="184" t="s">
        <v>45</v>
      </c>
      <c r="AK111" s="224" t="s">
        <v>65</v>
      </c>
      <c r="AL111" s="42" t="s">
        <v>65</v>
      </c>
      <c r="AM111" s="156" t="s">
        <v>36</v>
      </c>
      <c r="AN111" s="164" t="s">
        <v>53</v>
      </c>
      <c r="AO111" s="124" t="s">
        <v>53</v>
      </c>
      <c r="AP111" s="183" t="s">
        <v>53</v>
      </c>
      <c r="AQ111" s="159" t="s">
        <v>39</v>
      </c>
      <c r="AR111" s="120" t="s">
        <v>39</v>
      </c>
      <c r="AS111" s="181" t="s">
        <v>36</v>
      </c>
      <c r="AT111" s="229" t="s">
        <v>67</v>
      </c>
      <c r="AU111" s="36" t="s">
        <v>67</v>
      </c>
      <c r="AV111" s="234" t="s">
        <v>53</v>
      </c>
      <c r="AW111" s="164" t="s">
        <v>64</v>
      </c>
      <c r="AX111" s="118" t="s">
        <v>65</v>
      </c>
      <c r="AY111" s="183" t="s">
        <v>64</v>
      </c>
      <c r="AZ111" s="201" t="s">
        <v>41</v>
      </c>
      <c r="BA111" s="169" t="s">
        <v>41</v>
      </c>
      <c r="BB111" s="184" t="s">
        <v>45</v>
      </c>
      <c r="BC111" s="155" t="s">
        <v>45</v>
      </c>
      <c r="BD111" s="118" t="s">
        <v>65</v>
      </c>
      <c r="BE111" s="178" t="s">
        <v>65</v>
      </c>
      <c r="BF111" s="143" t="s">
        <v>65</v>
      </c>
      <c r="BG111" s="189" t="s">
        <v>55</v>
      </c>
      <c r="BH111" s="178" t="s">
        <v>65</v>
      </c>
      <c r="BI111" s="143" t="s">
        <v>68</v>
      </c>
      <c r="BJ111" s="118" t="s">
        <v>65</v>
      </c>
      <c r="BK111" s="184" t="s">
        <v>46</v>
      </c>
      <c r="BL111" s="155" t="s">
        <v>46</v>
      </c>
      <c r="BM111" s="123" t="s">
        <v>46</v>
      </c>
      <c r="BN111" s="183" t="s">
        <v>64</v>
      </c>
      <c r="BO111" s="124" t="s">
        <v>64</v>
      </c>
      <c r="BP111" s="261" t="s">
        <v>54</v>
      </c>
      <c r="BQ111" s="123" t="s">
        <v>36</v>
      </c>
      <c r="BS111" s="155" t="s">
        <v>36</v>
      </c>
      <c r="BT111" s="123" t="s">
        <v>46</v>
      </c>
      <c r="BU111" s="183" t="s">
        <v>64</v>
      </c>
      <c r="BV111" s="143" t="s">
        <v>55</v>
      </c>
      <c r="BW111" s="118" t="s">
        <v>55</v>
      </c>
      <c r="BX111" s="178" t="s">
        <v>65</v>
      </c>
      <c r="BY111" s="228" t="s">
        <v>64</v>
      </c>
      <c r="BZ111" s="32" t="s">
        <v>53</v>
      </c>
      <c r="CA111" s="158" t="s">
        <v>53</v>
      </c>
      <c r="CB111" s="155" t="s">
        <v>46</v>
      </c>
      <c r="CC111" s="123" t="s">
        <v>46</v>
      </c>
      <c r="CD111" s="178" t="s">
        <v>55</v>
      </c>
      <c r="CE111" s="201" t="s">
        <v>48</v>
      </c>
      <c r="CF111" s="118" t="s">
        <v>55</v>
      </c>
      <c r="CG111" s="183" t="s">
        <v>64</v>
      </c>
      <c r="CH111" s="159" t="s">
        <v>36</v>
      </c>
      <c r="CI111" s="124" t="s">
        <v>64</v>
      </c>
      <c r="CJ111" s="181" t="s">
        <v>36</v>
      </c>
      <c r="CK111" s="159" t="s">
        <v>36</v>
      </c>
      <c r="CL111" s="124" t="s">
        <v>40</v>
      </c>
      <c r="CM111" s="178" t="s">
        <v>55</v>
      </c>
      <c r="CN111" s="143" t="s">
        <v>55</v>
      </c>
      <c r="CO111" s="120" t="s">
        <v>36</v>
      </c>
      <c r="CP111" s="183" t="s">
        <v>64</v>
      </c>
      <c r="CQ111" s="143" t="s">
        <v>55</v>
      </c>
      <c r="CR111" s="118" t="s">
        <v>55</v>
      </c>
      <c r="CS111" s="183" t="s">
        <v>40</v>
      </c>
      <c r="CT111" s="159" t="s">
        <v>36</v>
      </c>
      <c r="CU111" s="115" t="s">
        <v>57</v>
      </c>
      <c r="CV111" s="181" t="s">
        <v>36</v>
      </c>
      <c r="CW111" s="143" t="s">
        <v>68</v>
      </c>
      <c r="CX111" s="125" t="s">
        <v>54</v>
      </c>
      <c r="CY111" s="182" t="s">
        <v>54</v>
      </c>
      <c r="CZ111" s="120" t="s">
        <v>36</v>
      </c>
      <c r="DA111" s="60"/>
      <c r="DB111" s="60"/>
      <c r="DC111" s="60"/>
      <c r="DD111" s="60"/>
      <c r="DE111" s="60"/>
      <c r="DF111" s="60"/>
      <c r="DG111" s="60"/>
      <c r="DH111" s="60"/>
      <c r="DI111" s="60"/>
      <c r="DJ111" s="60"/>
      <c r="DK111" s="60"/>
      <c r="DL111" s="60"/>
      <c r="DM111" s="60"/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4">
        <f>SUM(C98, -C104)</f>
        <v>0</v>
      </c>
      <c r="D112" s="147">
        <f>SUM(D56, -D58)</f>
        <v>3.899999999999999E-3</v>
      </c>
      <c r="E112" s="95">
        <f>SUM(E54, -E55)</f>
        <v>3.4999999999999996E-3</v>
      </c>
      <c r="F112" s="152">
        <f>SUM(F57, -F58)</f>
        <v>1.0799999999999997E-2</v>
      </c>
      <c r="G112" s="147">
        <f>SUM(G55, -G57)</f>
        <v>3.0499999999999999E-2</v>
      </c>
      <c r="H112" s="121">
        <f>SUM(H55, -H57)</f>
        <v>2.1999999999999999E-2</v>
      </c>
      <c r="I112" s="180">
        <f>SUM(I54, -I56)</f>
        <v>1.4000000000000002E-2</v>
      </c>
      <c r="J112" s="147">
        <f>SUM(J57, -J58)</f>
        <v>1.4099999999999994E-2</v>
      </c>
      <c r="K112" s="121">
        <f>SUM(K56, -K57)</f>
        <v>1.4600000000000002E-2</v>
      </c>
      <c r="L112" s="180">
        <f>SUM(L56, -L57)</f>
        <v>2.9700000000000004E-2</v>
      </c>
      <c r="M112" s="145">
        <f>SUM(M52, -M53)</f>
        <v>2.9300000000000007E-2</v>
      </c>
      <c r="N112" s="121">
        <f>SUM(N55, -N57)</f>
        <v>1.26E-2</v>
      </c>
      <c r="O112" s="180">
        <f>SUM(O55, -O57)</f>
        <v>1.1999999999999997E-2</v>
      </c>
      <c r="P112" s="145">
        <f>SUM(P53, -P54)</f>
        <v>3.7000000000000019E-3</v>
      </c>
      <c r="Q112" s="121">
        <f>SUM(Q55, -Q57)</f>
        <v>2.9999999999999957E-3</v>
      </c>
      <c r="R112" s="180">
        <f>SUM(R57, -R58)</f>
        <v>1.2200000000000003E-2</v>
      </c>
      <c r="S112" s="235">
        <f>SUM(S55, -S56)</f>
        <v>1.4199999999999997E-2</v>
      </c>
      <c r="T112" s="94">
        <f>SUM(T55, -T57)</f>
        <v>5.9999999999999984E-3</v>
      </c>
      <c r="U112" s="152">
        <f>SUM(U53, -U55)</f>
        <v>2.23E-2</v>
      </c>
      <c r="V112" s="231">
        <f>SUM(V54, -V56)</f>
        <v>2.4500000000000001E-2</v>
      </c>
      <c r="W112" s="15">
        <f>SUM(W56, -W57)</f>
        <v>2.9399999999999996E-2</v>
      </c>
      <c r="X112" s="152">
        <f>SUM(X55, -X56)</f>
        <v>3.3300000000000003E-2</v>
      </c>
      <c r="Y112" s="147">
        <f>SUM(Y51, -Y52)</f>
        <v>4.5399999999999996E-2</v>
      </c>
      <c r="Z112" s="121">
        <f>SUM(Z51, -Z52)</f>
        <v>2.9600000000000015E-2</v>
      </c>
      <c r="AA112" s="176">
        <f>SUM(AA55, -AA56)</f>
        <v>3.1400000000000004E-2</v>
      </c>
      <c r="AB112" s="167">
        <f>SUM(AB53, -AB54)</f>
        <v>3.2500000000000001E-2</v>
      </c>
      <c r="AC112" s="209">
        <f>SUM(AC56, -AC58)</f>
        <v>3.0299999999999994E-2</v>
      </c>
      <c r="AD112" s="188">
        <f>SUM(AD56, -AD58)</f>
        <v>2.4000000000000007E-2</v>
      </c>
      <c r="AE112" s="227">
        <f>SUM(AE55, -AE57)</f>
        <v>3.139999999999999E-2</v>
      </c>
      <c r="AF112" s="94">
        <f>SUM(AF55, -AF56)</f>
        <v>4.7700000000000006E-2</v>
      </c>
      <c r="AG112" s="237">
        <f>SUM(AG57, -AG58)</f>
        <v>4.1399999999999992E-2</v>
      </c>
      <c r="AH112" s="167">
        <f>SUM(AH57, -AH58)</f>
        <v>4.2200000000000001E-2</v>
      </c>
      <c r="AI112" s="121">
        <f>SUM(AI51, -AI52)</f>
        <v>4.8600000000000018E-2</v>
      </c>
      <c r="AJ112" s="188">
        <f>SUM(AJ57, -AJ58)</f>
        <v>5.1900000000000002E-2</v>
      </c>
      <c r="AK112" s="225">
        <f>SUM(AK51, -AK52)</f>
        <v>5.3699999999999984E-2</v>
      </c>
      <c r="AL112" s="15">
        <f>SUM(AL51, -AL52)</f>
        <v>3.6799999999999986E-2</v>
      </c>
      <c r="AM112" s="151">
        <f>SUM(AM55, -AM57)</f>
        <v>3.6099999999999993E-2</v>
      </c>
      <c r="AN112" s="145">
        <f>SUM(AN52, -AN53)</f>
        <v>3.0999999999999986E-2</v>
      </c>
      <c r="AO112" s="117">
        <f>SUM(AO52, -AO53)</f>
        <v>5.3999999999999992E-2</v>
      </c>
      <c r="AP112" s="177">
        <f>SUM(AP52, -AP53)</f>
        <v>5.6099999999999997E-2</v>
      </c>
      <c r="AQ112" s="145">
        <f>SUM(AQ55, -AQ57)</f>
        <v>4.19E-2</v>
      </c>
      <c r="AR112" s="117">
        <f>SUM(AR55, -AR57)</f>
        <v>4.9200000000000001E-2</v>
      </c>
      <c r="AS112" s="177">
        <f>SUM(AS55, -AS56)</f>
        <v>4.7500000000000001E-2</v>
      </c>
      <c r="AT112" s="235">
        <f>SUM(AT54, -AT56)</f>
        <v>3.8900000000000004E-2</v>
      </c>
      <c r="AU112" s="220">
        <f>SUM(AU54, -AU56)</f>
        <v>4.3099999999999999E-2</v>
      </c>
      <c r="AV112" s="151">
        <f>SUM(AV52, -AV53)</f>
        <v>4.3700000000000003E-2</v>
      </c>
      <c r="AW112" s="147">
        <f>SUM(AW53, -AW54)</f>
        <v>4.48E-2</v>
      </c>
      <c r="AX112" s="121">
        <f>SUM(AX52, -AX53)</f>
        <v>5.2400000000000002E-2</v>
      </c>
      <c r="AY112" s="180">
        <f>SUM(AY53, -AY54)</f>
        <v>5.0299999999999997E-2</v>
      </c>
      <c r="AZ112" s="147">
        <f>SUM(AZ54, -AZ55)</f>
        <v>6.2199999999999998E-2</v>
      </c>
      <c r="BA112" s="121">
        <f>SUM(BA54, -BA55)</f>
        <v>5.6300000000000003E-2</v>
      </c>
      <c r="BB112" s="188">
        <f>SUM(BB57, -BB58)</f>
        <v>5.4700000000000013E-2</v>
      </c>
      <c r="BC112" s="167">
        <f>SUM(BC57, -BC58)</f>
        <v>6.7400000000000002E-2</v>
      </c>
      <c r="BD112" s="121">
        <f>SUM(BD52, -BD53)</f>
        <v>6.6399999999999987E-2</v>
      </c>
      <c r="BE112" s="180">
        <f>SUM(BE52, -BE53)</f>
        <v>5.7499999999999996E-2</v>
      </c>
      <c r="BF112" s="147">
        <f>SUM(BF52, -BF53)</f>
        <v>4.880000000000001E-2</v>
      </c>
      <c r="BG112" s="119">
        <f>SUM(BG51, -BG52)</f>
        <v>5.2000000000000018E-2</v>
      </c>
      <c r="BH112" s="180">
        <f>SUM(BH52, -BH53)</f>
        <v>4.8799999999999996E-2</v>
      </c>
      <c r="BI112" s="145">
        <f>SUM(BI52, -BI53)</f>
        <v>5.2299999999999999E-2</v>
      </c>
      <c r="BJ112" s="121">
        <f>SUM(BJ52, -BJ53)</f>
        <v>5.4400000000000004E-2</v>
      </c>
      <c r="BK112" s="274">
        <f>SUM(BK55, -BK57)</f>
        <v>4.1199999999999994E-2</v>
      </c>
      <c r="BL112" s="247">
        <f>SUM(BL55, -BL57)</f>
        <v>4.0099999999999997E-2</v>
      </c>
      <c r="BM112" s="248">
        <f>SUM(BM55, -BM57)</f>
        <v>5.1500000000000004E-2</v>
      </c>
      <c r="BN112" s="180">
        <f>SUM(BN53, -BN54)</f>
        <v>4.4500000000000012E-2</v>
      </c>
      <c r="BO112" s="121">
        <f>SUM(BO53, -BO54)</f>
        <v>4.7899999999999998E-2</v>
      </c>
      <c r="BP112" s="121">
        <f>SUM(BP53, -BP54)</f>
        <v>3.4000000000000016E-2</v>
      </c>
      <c r="BQ112" s="117">
        <f>SUM(BQ55, -BQ57)</f>
        <v>2.4800000000000003E-2</v>
      </c>
      <c r="BS112" s="145">
        <f>SUM(BS55, -BS56)</f>
        <v>2.2500000000000006E-2</v>
      </c>
      <c r="BT112" s="248">
        <f>SUM(BT55, -BT56)</f>
        <v>3.7600000000000008E-2</v>
      </c>
      <c r="BU112" s="180">
        <f>SUM(BU52, -BU54)</f>
        <v>4.41E-2</v>
      </c>
      <c r="BV112" s="149">
        <f>SUM(BV51, -BV52)</f>
        <v>5.7900000000000007E-2</v>
      </c>
      <c r="BW112" s="119">
        <f>SUM(BW51, -BW52)</f>
        <v>6.5400000000000014E-2</v>
      </c>
      <c r="BX112" s="180">
        <f>SUM(BX51, -BX52)</f>
        <v>6.6399999999999987E-2</v>
      </c>
      <c r="BY112" s="225">
        <f>SUM(BY52, -BY54)</f>
        <v>5.5500000000000008E-2</v>
      </c>
      <c r="BZ112" s="220">
        <f>SUM(BZ52, -BZ54)</f>
        <v>0.05</v>
      </c>
      <c r="CA112" s="237">
        <f>SUM(CA52, -CA54)</f>
        <v>6.9100000000000009E-2</v>
      </c>
      <c r="CB112" s="247">
        <f>SUM(CB56, -CB57)</f>
        <v>5.0199999999999995E-2</v>
      </c>
      <c r="CC112" s="248">
        <f>SUM(CC56, -CC57)</f>
        <v>5.6700000000000007E-2</v>
      </c>
      <c r="CD112" s="179">
        <f>SUM(CD51, -CD52)</f>
        <v>6.4399999999999985E-2</v>
      </c>
      <c r="CE112" s="147">
        <f>SUM(CE54, -CE56)</f>
        <v>5.4100000000000002E-2</v>
      </c>
      <c r="CF112" s="119">
        <f>SUM(CF51, -CF52)</f>
        <v>5.8299999999999991E-2</v>
      </c>
      <c r="CG112" s="180">
        <f>SUM(CG53, -CG54)</f>
        <v>6.2700000000000006E-2</v>
      </c>
      <c r="CH112" s="145">
        <f>SUM(CH55, -CH56)</f>
        <v>4.5600000000000002E-2</v>
      </c>
      <c r="CI112" s="121">
        <f>SUM(CI53, -CI54)</f>
        <v>4.8000000000000001E-2</v>
      </c>
      <c r="CJ112" s="177">
        <f>SUM(CJ55, -CJ56)</f>
        <v>5.3699999999999998E-2</v>
      </c>
      <c r="CK112" s="145">
        <f>SUM(CK55, -CK56)</f>
        <v>5.33E-2</v>
      </c>
      <c r="CL112" s="121">
        <f>SUM(CL53, -CL55)</f>
        <v>5.4899999999999997E-2</v>
      </c>
      <c r="CM112" s="179">
        <f>SUM(CM51, -CM52)</f>
        <v>5.8799999999999991E-2</v>
      </c>
      <c r="CN112" s="149">
        <f>SUM(CN51, -CN52)</f>
        <v>6.5300000000000011E-2</v>
      </c>
      <c r="CO112" s="117">
        <f>SUM(CO55, -CO56)</f>
        <v>7.2700000000000001E-2</v>
      </c>
      <c r="CP112" s="180">
        <f>SUM(CP53, -CP54)</f>
        <v>6.8199999999999997E-2</v>
      </c>
      <c r="CQ112" s="149">
        <f>SUM(CQ51, -CQ52)</f>
        <v>7.0400000000000018E-2</v>
      </c>
      <c r="CR112" s="119">
        <f>SUM(CR51, -CR52)</f>
        <v>5.4299999999999987E-2</v>
      </c>
      <c r="CS112" s="180">
        <f>SUM(CS54, -CS55)</f>
        <v>7.6100000000000001E-2</v>
      </c>
      <c r="CT112" s="145">
        <f>SUM(CT55, -CT56)</f>
        <v>7.1900000000000006E-2</v>
      </c>
      <c r="CU112" s="117">
        <f>SUM(CU57, -CU58)</f>
        <v>7.8800000000000009E-2</v>
      </c>
      <c r="CV112" s="177">
        <f>SUM(CV55, -CV56)</f>
        <v>6.5299999999999997E-2</v>
      </c>
      <c r="CW112" s="145">
        <f>SUM(CW51, -CW52)</f>
        <v>4.7299999999999995E-2</v>
      </c>
      <c r="CX112" s="121">
        <f>SUM(CX52, -CX54)</f>
        <v>5.8099999999999999E-2</v>
      </c>
      <c r="CY112" s="180">
        <f>SUM(CY52, -CY54)</f>
        <v>2.650000000000001E-2</v>
      </c>
      <c r="CZ112" s="117">
        <f>SUM(CZ55, -CZ56)</f>
        <v>5.0700000000000002E-2</v>
      </c>
      <c r="DA112" s="6">
        <f>SUM(DA97, -DA103)</f>
        <v>0</v>
      </c>
      <c r="DB112" s="6">
        <f>SUM(DB98, -DB104)</f>
        <v>0</v>
      </c>
      <c r="DC112" s="6">
        <f>SUM(DC97, -DC102)</f>
        <v>0</v>
      </c>
      <c r="DD112" s="6">
        <f>SUM(DD98, -DD104)</f>
        <v>0</v>
      </c>
      <c r="DE112" s="6">
        <f>SUM(DE98, -DE104)</f>
        <v>0</v>
      </c>
      <c r="DF112" s="6">
        <f>SUM(DF98, -DF104)</f>
        <v>0</v>
      </c>
      <c r="DG112" s="6">
        <f>SUM(DG97, -DG103)</f>
        <v>0</v>
      </c>
      <c r="DH112" s="6">
        <f>SUM(DH98, -DH104)</f>
        <v>0</v>
      </c>
      <c r="DI112" s="6">
        <f>SUM(DI97, -DI102)</f>
        <v>0</v>
      </c>
      <c r="DJ112" s="6">
        <f>SUM(DJ98, -DJ104)</f>
        <v>0</v>
      </c>
      <c r="DK112" s="6">
        <f>SUM(DK98, -DK104)</f>
        <v>0</v>
      </c>
      <c r="DL112" s="6">
        <f>SUM(DL98, -DL104)</f>
        <v>0</v>
      </c>
      <c r="DM112" s="6">
        <f>SUM(DM97, -DM103)</f>
        <v>0</v>
      </c>
      <c r="DN112" s="6">
        <f>SUM(DN98, -DN104)</f>
        <v>0</v>
      </c>
      <c r="DO112" s="6">
        <f>SUM(DO97, -DO102)</f>
        <v>0</v>
      </c>
      <c r="DP112" s="6">
        <f>SUM(DP98, -DP104)</f>
        <v>0</v>
      </c>
      <c r="DQ112" s="6">
        <f>SUM(DQ98, -DQ104)</f>
        <v>0</v>
      </c>
      <c r="DR112" s="6">
        <f>SUM(DR98, -DR104)</f>
        <v>0</v>
      </c>
      <c r="DS112" s="6">
        <f>SUM(DS97, -DS103)</f>
        <v>0</v>
      </c>
      <c r="DT112" s="6">
        <f>SUM(DT98, -DT104)</f>
        <v>0</v>
      </c>
      <c r="DU112" s="6">
        <f>SUM(DU97, -DU102)</f>
        <v>0</v>
      </c>
      <c r="DV112" s="6">
        <f>SUM(DV98, -DV104)</f>
        <v>0</v>
      </c>
      <c r="DW112" s="6">
        <f>SUM(DW98, -DW104)</f>
        <v>0</v>
      </c>
      <c r="DX112" s="6">
        <f>SUM(DX98, -DX104)</f>
        <v>0</v>
      </c>
      <c r="DY112" s="6">
        <f>SUM(DY97, -DY103)</f>
        <v>0</v>
      </c>
      <c r="DZ112" s="6">
        <f>SUM(DZ98, -DZ104)</f>
        <v>0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6">
        <f>SUM(EK97, -EK102)</f>
        <v>0</v>
      </c>
      <c r="EL112" s="6">
        <f>SUM(EL98, -EL104)</f>
        <v>0</v>
      </c>
      <c r="EM112" s="6">
        <f>SUM(EM98, -EM104)</f>
        <v>0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3"/>
      <c r="D113" s="159" t="s">
        <v>37</v>
      </c>
      <c r="E113" s="36" t="s">
        <v>64</v>
      </c>
      <c r="F113" s="160" t="s">
        <v>45</v>
      </c>
      <c r="G113" s="155" t="s">
        <v>47</v>
      </c>
      <c r="H113" s="125" t="s">
        <v>54</v>
      </c>
      <c r="I113" s="187" t="s">
        <v>64</v>
      </c>
      <c r="J113" s="164" t="s">
        <v>64</v>
      </c>
      <c r="K113" s="118" t="s">
        <v>70</v>
      </c>
      <c r="L113" s="187" t="s">
        <v>41</v>
      </c>
      <c r="M113" s="165" t="s">
        <v>44</v>
      </c>
      <c r="N113" s="189" t="s">
        <v>37</v>
      </c>
      <c r="O113" s="185" t="s">
        <v>38</v>
      </c>
      <c r="P113" s="153" t="s">
        <v>52</v>
      </c>
      <c r="Q113" s="122" t="s">
        <v>38</v>
      </c>
      <c r="R113" s="187" t="s">
        <v>41</v>
      </c>
      <c r="S113" s="236" t="s">
        <v>38</v>
      </c>
      <c r="T113" s="23" t="s">
        <v>51</v>
      </c>
      <c r="U113" s="160" t="s">
        <v>51</v>
      </c>
      <c r="V113" s="232" t="s">
        <v>67</v>
      </c>
      <c r="W113" s="36" t="s">
        <v>48</v>
      </c>
      <c r="X113" s="156" t="s">
        <v>38</v>
      </c>
      <c r="Y113" s="165" t="s">
        <v>51</v>
      </c>
      <c r="Z113" s="120" t="s">
        <v>38</v>
      </c>
      <c r="AA113" s="181" t="s">
        <v>38</v>
      </c>
      <c r="AB113" s="159" t="s">
        <v>38</v>
      </c>
      <c r="AC113" s="120" t="s">
        <v>38</v>
      </c>
      <c r="AD113" s="178" t="s">
        <v>65</v>
      </c>
      <c r="AE113" s="233" t="s">
        <v>36</v>
      </c>
      <c r="AF113" s="18" t="s">
        <v>45</v>
      </c>
      <c r="AG113" s="161" t="s">
        <v>54</v>
      </c>
      <c r="AH113" s="186" t="s">
        <v>54</v>
      </c>
      <c r="AI113" s="123" t="s">
        <v>45</v>
      </c>
      <c r="AJ113" s="181" t="s">
        <v>36</v>
      </c>
      <c r="AK113" s="260" t="s">
        <v>36</v>
      </c>
      <c r="AL113" s="36" t="s">
        <v>41</v>
      </c>
      <c r="AM113" s="156" t="s">
        <v>39</v>
      </c>
      <c r="AN113" s="159" t="s">
        <v>39</v>
      </c>
      <c r="AO113" s="120" t="s">
        <v>39</v>
      </c>
      <c r="AP113" s="178" t="s">
        <v>65</v>
      </c>
      <c r="AQ113" s="143" t="s">
        <v>65</v>
      </c>
      <c r="AR113" s="118" t="s">
        <v>65</v>
      </c>
      <c r="AS113" s="183" t="s">
        <v>53</v>
      </c>
      <c r="AT113" s="260" t="s">
        <v>39</v>
      </c>
      <c r="AU113" s="11" t="s">
        <v>39</v>
      </c>
      <c r="AV113" s="156" t="s">
        <v>39</v>
      </c>
      <c r="AW113" s="159" t="s">
        <v>36</v>
      </c>
      <c r="AX113" s="124" t="s">
        <v>64</v>
      </c>
      <c r="AY113" s="181" t="s">
        <v>39</v>
      </c>
      <c r="AZ113" s="159" t="s">
        <v>39</v>
      </c>
      <c r="BA113" s="120" t="s">
        <v>36</v>
      </c>
      <c r="BB113" s="181" t="s">
        <v>39</v>
      </c>
      <c r="BC113" s="159" t="s">
        <v>39</v>
      </c>
      <c r="BD113" s="169" t="s">
        <v>41</v>
      </c>
      <c r="BE113" s="181" t="s">
        <v>39</v>
      </c>
      <c r="BF113" s="159" t="s">
        <v>39</v>
      </c>
      <c r="BG113" s="120" t="s">
        <v>39</v>
      </c>
      <c r="BH113" s="184" t="s">
        <v>46</v>
      </c>
      <c r="BI113" s="155" t="s">
        <v>46</v>
      </c>
      <c r="BJ113" s="123" t="s">
        <v>46</v>
      </c>
      <c r="BK113" s="181" t="s">
        <v>39</v>
      </c>
      <c r="BL113" s="165" t="s">
        <v>55</v>
      </c>
      <c r="BM113" s="118" t="s">
        <v>65</v>
      </c>
      <c r="BN113" s="178" t="s">
        <v>65</v>
      </c>
      <c r="BO113" s="115" t="s">
        <v>39</v>
      </c>
      <c r="BP113" s="115" t="s">
        <v>39</v>
      </c>
      <c r="BQ113" s="124" t="s">
        <v>53</v>
      </c>
      <c r="BS113" s="143" t="s">
        <v>65</v>
      </c>
      <c r="BT113" s="124" t="s">
        <v>64</v>
      </c>
      <c r="BU113" s="181" t="s">
        <v>39</v>
      </c>
      <c r="BV113" s="162" t="s">
        <v>54</v>
      </c>
      <c r="BW113" s="261" t="s">
        <v>54</v>
      </c>
      <c r="BX113" s="183" t="s">
        <v>64</v>
      </c>
      <c r="BY113" s="228" t="s">
        <v>53</v>
      </c>
      <c r="BZ113" s="32" t="s">
        <v>64</v>
      </c>
      <c r="CA113" s="148" t="s">
        <v>65</v>
      </c>
      <c r="CB113" s="165" t="s">
        <v>53</v>
      </c>
      <c r="CC113" s="189" t="s">
        <v>53</v>
      </c>
      <c r="CD113" s="184" t="s">
        <v>46</v>
      </c>
      <c r="CE113" s="155" t="s">
        <v>46</v>
      </c>
      <c r="CF113" s="120" t="s">
        <v>36</v>
      </c>
      <c r="CG113" s="181" t="s">
        <v>36</v>
      </c>
      <c r="CH113" s="201" t="s">
        <v>41</v>
      </c>
      <c r="CI113" s="120" t="s">
        <v>36</v>
      </c>
      <c r="CJ113" s="183" t="s">
        <v>64</v>
      </c>
      <c r="CK113" s="201" t="s">
        <v>41</v>
      </c>
      <c r="CL113" s="118" t="s">
        <v>55</v>
      </c>
      <c r="CM113" s="183" t="s">
        <v>40</v>
      </c>
      <c r="CN113" s="164" t="s">
        <v>64</v>
      </c>
      <c r="CO113" s="124" t="s">
        <v>64</v>
      </c>
      <c r="CP113" s="187" t="s">
        <v>48</v>
      </c>
      <c r="CQ113" s="159" t="s">
        <v>36</v>
      </c>
      <c r="CR113" s="189" t="s">
        <v>53</v>
      </c>
      <c r="CS113" s="184" t="s">
        <v>46</v>
      </c>
      <c r="CT113" s="143" t="s">
        <v>68</v>
      </c>
      <c r="CU113" s="118" t="s">
        <v>68</v>
      </c>
      <c r="CV113" s="182" t="s">
        <v>54</v>
      </c>
      <c r="CW113" s="155" t="s">
        <v>46</v>
      </c>
      <c r="CX113" s="123" t="s">
        <v>46</v>
      </c>
      <c r="CY113" s="184" t="s">
        <v>46</v>
      </c>
      <c r="CZ113" s="118" t="s">
        <v>68</v>
      </c>
      <c r="DA113" s="60"/>
      <c r="DB113" s="60"/>
      <c r="DC113" s="60"/>
      <c r="DD113" s="60"/>
      <c r="DE113" s="60"/>
      <c r="DF113" s="60"/>
      <c r="DG113" s="60"/>
      <c r="DH113" s="60"/>
      <c r="DI113" s="60"/>
      <c r="DJ113" s="60"/>
      <c r="DK113" s="60"/>
      <c r="DL113" s="60"/>
      <c r="DM113" s="60"/>
      <c r="DN113" s="60"/>
      <c r="DO113" s="60"/>
      <c r="DP113" s="60"/>
      <c r="DQ113" s="60"/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4">
        <f>SUM(C100, -C106)</f>
        <v>0</v>
      </c>
      <c r="D114" s="147">
        <f>SUM(D55, -D56)</f>
        <v>3.1000000000000012E-3</v>
      </c>
      <c r="E114" s="15">
        <f>SUM(E55, -E57)</f>
        <v>3.400000000000002E-3</v>
      </c>
      <c r="F114" s="151">
        <f>SUM(F55, -F57)</f>
        <v>1.0700000000000001E-2</v>
      </c>
      <c r="G114" s="147">
        <f>SUM(G55, -G56)</f>
        <v>2.3600000000000003E-2</v>
      </c>
      <c r="H114" s="121">
        <f>SUM(H57, -H58)</f>
        <v>1.8700000000000001E-2</v>
      </c>
      <c r="I114" s="180">
        <f>SUM(I54, -I55)</f>
        <v>1.0699999999999998E-2</v>
      </c>
      <c r="J114" s="147">
        <f>SUM(J54, -J55)</f>
        <v>1.32E-2</v>
      </c>
      <c r="K114" s="121">
        <f>SUM(K51, -K52)</f>
        <v>1.4700000000000005E-2</v>
      </c>
      <c r="L114" s="180">
        <f>SUM(L54, -L55)</f>
        <v>2.3800000000000002E-2</v>
      </c>
      <c r="M114" s="147">
        <f>SUM(M55, -M57)</f>
        <v>2.4E-2</v>
      </c>
      <c r="N114" s="121">
        <f>SUM(N55, -N56)</f>
        <v>1.1799999999999998E-2</v>
      </c>
      <c r="O114" s="180">
        <f>SUM(O57, -O58)</f>
        <v>1.1599999999999999E-2</v>
      </c>
      <c r="P114" s="154">
        <f>SUM(P54, -P55)</f>
        <v>1.7999999999999995E-3</v>
      </c>
      <c r="Q114" s="121">
        <f>SUM(Q56, -Q58)</f>
        <v>2.2000000000000006E-3</v>
      </c>
      <c r="R114" s="180">
        <f>SUM(R54, -R55)</f>
        <v>1.0200000000000001E-2</v>
      </c>
      <c r="S114" s="225">
        <f>SUM(S56, -S58)</f>
        <v>7.8000000000000014E-3</v>
      </c>
      <c r="T114" s="15">
        <f>SUM(T56, -T58)</f>
        <v>5.2000000000000032E-3</v>
      </c>
      <c r="U114" s="152">
        <f>SUM(U56, -U57)</f>
        <v>2.2100000000000002E-2</v>
      </c>
      <c r="V114" s="235">
        <f>SUM(V53, -V54)</f>
        <v>1.7500000000000002E-2</v>
      </c>
      <c r="W114" s="15">
        <f>SUM(W53, -W55)</f>
        <v>2.5999999999999999E-2</v>
      </c>
      <c r="X114" s="152">
        <f>SUM(X57, -X58)</f>
        <v>2.969999999999999E-2</v>
      </c>
      <c r="Y114" s="147">
        <f>SUM(Y56, -Y58)</f>
        <v>2.3199999999999998E-2</v>
      </c>
      <c r="Z114" s="121">
        <f>SUM(Z57, -Z58)</f>
        <v>1.4200000000000004E-2</v>
      </c>
      <c r="AA114" s="180">
        <f>SUM(AA57, -AA58)</f>
        <v>2.8900000000000009E-2</v>
      </c>
      <c r="AB114" s="147">
        <f>SUM(AB57, -AB58)</f>
        <v>2.6700000000000002E-2</v>
      </c>
      <c r="AC114" s="121">
        <f>SUM(AC57, -AC58)</f>
        <v>1.8299999999999997E-2</v>
      </c>
      <c r="AD114" s="180">
        <f>SUM(AD51, -AD52)</f>
        <v>1.7899999999999999E-2</v>
      </c>
      <c r="AE114" s="227">
        <f>SUM(AE56, -AE57)</f>
        <v>2.2199999999999998E-2</v>
      </c>
      <c r="AF114" s="220">
        <f>SUM(AF57, -AF58)</f>
        <v>3.9499999999999993E-2</v>
      </c>
      <c r="AG114" s="152">
        <f>SUM(AG53, -AG54)</f>
        <v>3.6799999999999999E-2</v>
      </c>
      <c r="AH114" s="147">
        <f>SUM(AH53, -AH54)</f>
        <v>3.6699999999999997E-2</v>
      </c>
      <c r="AI114" s="209">
        <f>SUM(AI57, -AI58)</f>
        <v>4.5600000000000016E-2</v>
      </c>
      <c r="AJ114" s="177">
        <f>SUM(AJ55, -AJ57)</f>
        <v>3.5800000000000005E-2</v>
      </c>
      <c r="AK114" s="227">
        <f>SUM(AK56, -AK57)</f>
        <v>3.9899999999999998E-2</v>
      </c>
      <c r="AL114" s="15">
        <f>SUM(AL54, -AL56)</f>
        <v>3.2500000000000001E-2</v>
      </c>
      <c r="AM114" s="151">
        <f>SUM(AM55, -AM56)</f>
        <v>1.9900000000000001E-2</v>
      </c>
      <c r="AN114" s="145">
        <f>SUM(AN55, -AN57)</f>
        <v>3.0399999999999996E-2</v>
      </c>
      <c r="AO114" s="117">
        <f>SUM(AO55, -AO57)</f>
        <v>3.3100000000000004E-2</v>
      </c>
      <c r="AP114" s="180">
        <f>SUM(AP51, -AP52)</f>
        <v>5.5499999999999994E-2</v>
      </c>
      <c r="AQ114" s="147">
        <f>SUM(AQ51, -AQ52)</f>
        <v>4.1300000000000003E-2</v>
      </c>
      <c r="AR114" s="121">
        <f>SUM(AR51, -AR52)</f>
        <v>4.7899999999999984E-2</v>
      </c>
      <c r="AS114" s="177">
        <f>SUM(AS52, -AS53)</f>
        <v>4.1499999999999995E-2</v>
      </c>
      <c r="AT114" s="227">
        <f>SUM(AT55, -AT56)</f>
        <v>3.4000000000000002E-2</v>
      </c>
      <c r="AU114" s="94">
        <f>SUM(AU55, -AU56)</f>
        <v>3.6199999999999996E-2</v>
      </c>
      <c r="AV114" s="151">
        <f>SUM(AV55, -AV56)</f>
        <v>3.0200000000000001E-2</v>
      </c>
      <c r="AW114" s="145">
        <f>SUM(AW55, -AW56)</f>
        <v>4.3399999999999994E-2</v>
      </c>
      <c r="AX114" s="121">
        <f>SUM(AX53, -AX54)</f>
        <v>4.3799999999999999E-2</v>
      </c>
      <c r="AY114" s="177">
        <f>SUM(AY55, -AY57)</f>
        <v>4.7199999999999999E-2</v>
      </c>
      <c r="AZ114" s="145">
        <f>SUM(AZ55, -AZ57)</f>
        <v>5.6599999999999998E-2</v>
      </c>
      <c r="BA114" s="117">
        <f>SUM(BA55, -BA56)</f>
        <v>5.1900000000000002E-2</v>
      </c>
      <c r="BB114" s="177">
        <f>SUM(BB55, -BB56)</f>
        <v>4.9399999999999999E-2</v>
      </c>
      <c r="BC114" s="145">
        <f>SUM(BC55, -BC56)</f>
        <v>6.0600000000000001E-2</v>
      </c>
      <c r="BD114" s="121">
        <f>SUM(BD54, -BD55)</f>
        <v>6.1899999999999997E-2</v>
      </c>
      <c r="BE114" s="177">
        <f t="shared" ref="BE114:BJ114" si="352">SUM(BE55, -BE57)</f>
        <v>4.1400000000000006E-2</v>
      </c>
      <c r="BF114" s="145">
        <f t="shared" si="352"/>
        <v>3.209999999999999E-2</v>
      </c>
      <c r="BG114" s="117">
        <f t="shared" si="352"/>
        <v>3.8699999999999998E-2</v>
      </c>
      <c r="BH114" s="274">
        <f t="shared" si="352"/>
        <v>3.3799999999999997E-2</v>
      </c>
      <c r="BI114" s="247">
        <f t="shared" si="352"/>
        <v>3.5799999999999998E-2</v>
      </c>
      <c r="BJ114" s="248">
        <f t="shared" si="352"/>
        <v>4.8100000000000004E-2</v>
      </c>
      <c r="BK114" s="177">
        <f>SUM(BK56, -BK57)</f>
        <v>3.15E-2</v>
      </c>
      <c r="BL114" s="149">
        <f>SUM(BL51, -BL52)</f>
        <v>2.7499999999999997E-2</v>
      </c>
      <c r="BM114" s="121">
        <f>SUM(BM52, -BM53)</f>
        <v>3.8200000000000012E-2</v>
      </c>
      <c r="BN114" s="180">
        <f>SUM(BN51, -BN53)</f>
        <v>2.2199999999999998E-2</v>
      </c>
      <c r="BO114" s="117">
        <f>SUM(BO56, -BO57)</f>
        <v>1.8199999999999994E-2</v>
      </c>
      <c r="BP114" s="117">
        <f>SUM(BP56, -BP57)</f>
        <v>2.3500000000000007E-2</v>
      </c>
      <c r="BQ114" s="117">
        <f>SUM(BQ52, -BQ53)</f>
        <v>2.410000000000001E-2</v>
      </c>
      <c r="BS114" s="147">
        <f>SUM(BS51, -BS53)</f>
        <v>1.9199999999999995E-2</v>
      </c>
      <c r="BT114" s="121">
        <f>SUM(BT52, -BT53)</f>
        <v>2.8100000000000014E-2</v>
      </c>
      <c r="BU114" s="177">
        <f>SUM(BU56, -BU57)</f>
        <v>4.0699999999999986E-2</v>
      </c>
      <c r="BV114" s="147">
        <f>SUM(BV52, -BV54)</f>
        <v>3.5199999999999995E-2</v>
      </c>
      <c r="BW114" s="121">
        <f>SUM(BW52, -BW54)</f>
        <v>4.0499999999999994E-2</v>
      </c>
      <c r="BX114" s="180">
        <f>SUM(BX52, -BX54)</f>
        <v>3.1400000000000011E-2</v>
      </c>
      <c r="BY114" s="235">
        <f>SUM(BY52, -BY53)</f>
        <v>3.8700000000000012E-2</v>
      </c>
      <c r="BZ114" s="15">
        <f>SUM(BZ52, -BZ53)</f>
        <v>4.2300000000000004E-2</v>
      </c>
      <c r="CA114" s="152">
        <f>SUM(CA51, -CA52)</f>
        <v>4.5299999999999979E-2</v>
      </c>
      <c r="CB114" s="167">
        <f>SUM(CB52, -CB54)</f>
        <v>3.3000000000000002E-2</v>
      </c>
      <c r="CC114" s="209">
        <f>SUM(CC52, -CC54)</f>
        <v>4.4300000000000006E-2</v>
      </c>
      <c r="CD114" s="274">
        <f>SUM(CD56, -CD57)</f>
        <v>5.6499999999999995E-2</v>
      </c>
      <c r="CE114" s="247">
        <f>SUM(CE56, -CE57)</f>
        <v>5.3199999999999997E-2</v>
      </c>
      <c r="CF114" s="117">
        <f>SUM(CF55, -CF56)</f>
        <v>4.3300000000000005E-2</v>
      </c>
      <c r="CG114" s="177">
        <f>SUM(CG55, -CG56)</f>
        <v>4.53E-2</v>
      </c>
      <c r="CH114" s="147">
        <f>SUM(CH54, -CH55)</f>
        <v>3.4099999999999998E-2</v>
      </c>
      <c r="CI114" s="117">
        <f>SUM(CI55, -CI56)</f>
        <v>4.1300000000000003E-2</v>
      </c>
      <c r="CJ114" s="180">
        <f>SUM(CJ53, -CJ54)</f>
        <v>4.9399999999999999E-2</v>
      </c>
      <c r="CK114" s="147">
        <f>SUM(CK54, -CK55)</f>
        <v>0.04</v>
      </c>
      <c r="CL114" s="119">
        <f>SUM(CL51, -CL52)</f>
        <v>4.930000000000001E-2</v>
      </c>
      <c r="CM114" s="180">
        <f>SUM(CM53, -CM55)</f>
        <v>4.4400000000000002E-2</v>
      </c>
      <c r="CN114" s="147">
        <f>SUM(CN53, -CN54)</f>
        <v>5.8799999999999998E-2</v>
      </c>
      <c r="CO114" s="121">
        <f>SUM(CO53, -CO54)</f>
        <v>6.5100000000000005E-2</v>
      </c>
      <c r="CP114" s="180">
        <f>SUM(CP54, -CP56)</f>
        <v>6.0700000000000004E-2</v>
      </c>
      <c r="CQ114" s="145">
        <f>SUM(CQ55, -CQ56)</f>
        <v>4.6000000000000006E-2</v>
      </c>
      <c r="CR114" s="209">
        <f>SUM(CR52, -CR54)</f>
        <v>4.8100000000000004E-2</v>
      </c>
      <c r="CS114" s="274">
        <f>SUM(CS56, -CS57)</f>
        <v>7.5999999999999998E-2</v>
      </c>
      <c r="CT114" s="145">
        <f>SUM(CT51, -CT52)</f>
        <v>7.110000000000001E-2</v>
      </c>
      <c r="CU114" s="117">
        <f>SUM(CU51, -CU52)</f>
        <v>6.0799999999999993E-2</v>
      </c>
      <c r="CV114" s="180">
        <f>SUM(CV52, -CV54)</f>
        <v>5.1400000000000001E-2</v>
      </c>
      <c r="CW114" s="247">
        <f>SUM(CW56, -CW57)</f>
        <v>4.4199999999999989E-2</v>
      </c>
      <c r="CX114" s="248">
        <f>SUM(CX56, -CX57)</f>
        <v>5.1800000000000013E-2</v>
      </c>
      <c r="CY114" s="274">
        <f>SUM(CY56, -CY57)</f>
        <v>6.2199999999999991E-2</v>
      </c>
      <c r="CZ114" s="117">
        <f>SUM(CZ51, -CZ52)</f>
        <v>4.2199999999999988E-2</v>
      </c>
      <c r="DA114" s="6">
        <f>SUM(DA99, -DA105)</f>
        <v>0</v>
      </c>
      <c r="DB114" s="6">
        <f>SUM(DB100, -DB106)</f>
        <v>0</v>
      </c>
      <c r="DC114" s="6">
        <f>SUM(DC99, -DC104)</f>
        <v>0</v>
      </c>
      <c r="DD114" s="6">
        <f>SUM(DD100, -DD106)</f>
        <v>0</v>
      </c>
      <c r="DE114" s="6">
        <f>SUM(DE100, -DE106)</f>
        <v>0</v>
      </c>
      <c r="DF114" s="6">
        <f>SUM(DF100, -DF106)</f>
        <v>0</v>
      </c>
      <c r="DG114" s="6">
        <f>SUM(DG99, -DG105)</f>
        <v>0</v>
      </c>
      <c r="DH114" s="6">
        <f>SUM(DH100, -DH106)</f>
        <v>0</v>
      </c>
      <c r="DI114" s="6">
        <f>SUM(DI99, -DI104)</f>
        <v>0</v>
      </c>
      <c r="DJ114" s="6">
        <f>SUM(DJ100, -DJ106)</f>
        <v>0</v>
      </c>
      <c r="DK114" s="6">
        <f>SUM(DK100, -DK106)</f>
        <v>0</v>
      </c>
      <c r="DL114" s="6">
        <f>SUM(DL100, -DL106)</f>
        <v>0</v>
      </c>
      <c r="DM114" s="6">
        <f>SUM(DM99, -DM105)</f>
        <v>0</v>
      </c>
      <c r="DN114" s="6">
        <f>SUM(DN100, -DN106)</f>
        <v>0</v>
      </c>
      <c r="DO114" s="6">
        <f>SUM(DO99, -DO104)</f>
        <v>0</v>
      </c>
      <c r="DP114" s="6">
        <f>SUM(DP100, -DP106)</f>
        <v>0</v>
      </c>
      <c r="DQ114" s="6">
        <f>SUM(DQ100, -DQ106)</f>
        <v>0</v>
      </c>
      <c r="DR114" s="6">
        <f>SUM(DR100, -DR106)</f>
        <v>0</v>
      </c>
      <c r="DS114" s="6">
        <f>SUM(DS99, -DS105)</f>
        <v>0</v>
      </c>
      <c r="DT114" s="6">
        <f>SUM(DT100, -DT106)</f>
        <v>0</v>
      </c>
      <c r="DU114" s="6">
        <f>SUM(DU99, -DU104)</f>
        <v>0</v>
      </c>
      <c r="DV114" s="6">
        <f>SUM(DV100, -DV106)</f>
        <v>0</v>
      </c>
      <c r="DW114" s="6">
        <f>SUM(DW100, -DW106)</f>
        <v>0</v>
      </c>
      <c r="DX114" s="6">
        <f>SUM(DX100, -DX106)</f>
        <v>0</v>
      </c>
      <c r="DY114" s="6">
        <f>SUM(DY99, -DY105)</f>
        <v>0</v>
      </c>
      <c r="DZ114" s="6">
        <f>SUM(DZ100, -DZ106)</f>
        <v>0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6">
        <f>SUM(EK99, -EK104)</f>
        <v>0</v>
      </c>
      <c r="EL114" s="6">
        <f>SUM(EL100, -EL106)</f>
        <v>0</v>
      </c>
      <c r="EM114" s="6">
        <f>SUM(EM100, -EM106)</f>
        <v>0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3"/>
      <c r="D115" s="164" t="s">
        <v>64</v>
      </c>
      <c r="E115" s="18" t="s">
        <v>47</v>
      </c>
      <c r="F115" s="160" t="s">
        <v>59</v>
      </c>
      <c r="G115" s="157" t="s">
        <v>45</v>
      </c>
      <c r="H115" s="123" t="s">
        <v>47</v>
      </c>
      <c r="I115" s="183" t="s">
        <v>84</v>
      </c>
      <c r="J115" s="155" t="s">
        <v>45</v>
      </c>
      <c r="K115" s="124" t="s">
        <v>40</v>
      </c>
      <c r="L115" s="183" t="s">
        <v>63</v>
      </c>
      <c r="M115" s="155" t="s">
        <v>45</v>
      </c>
      <c r="N115" s="120" t="s">
        <v>38</v>
      </c>
      <c r="O115" s="184" t="s">
        <v>45</v>
      </c>
      <c r="P115" s="157" t="s">
        <v>45</v>
      </c>
      <c r="Q115" s="122" t="s">
        <v>45</v>
      </c>
      <c r="R115" s="181" t="s">
        <v>36</v>
      </c>
      <c r="S115" s="236" t="s">
        <v>51</v>
      </c>
      <c r="T115" s="23" t="s">
        <v>37</v>
      </c>
      <c r="U115" s="163" t="s">
        <v>45</v>
      </c>
      <c r="V115" s="233" t="s">
        <v>45</v>
      </c>
      <c r="W115" s="45" t="s">
        <v>46</v>
      </c>
      <c r="X115" s="166" t="s">
        <v>67</v>
      </c>
      <c r="Y115" s="159" t="s">
        <v>38</v>
      </c>
      <c r="Z115" s="123" t="s">
        <v>44</v>
      </c>
      <c r="AA115" s="200" t="s">
        <v>52</v>
      </c>
      <c r="AB115" s="143" t="s">
        <v>65</v>
      </c>
      <c r="AC115" s="118" t="s">
        <v>65</v>
      </c>
      <c r="AD115" s="200" t="s">
        <v>52</v>
      </c>
      <c r="AE115" s="260" t="s">
        <v>38</v>
      </c>
      <c r="AF115" s="42" t="s">
        <v>65</v>
      </c>
      <c r="AG115" s="144" t="s">
        <v>39</v>
      </c>
      <c r="AH115" s="159" t="s">
        <v>36</v>
      </c>
      <c r="AI115" s="120" t="s">
        <v>36</v>
      </c>
      <c r="AJ115" s="175" t="s">
        <v>46</v>
      </c>
      <c r="AK115" s="229" t="s">
        <v>41</v>
      </c>
      <c r="AL115" s="11" t="s">
        <v>36</v>
      </c>
      <c r="AM115" s="148" t="s">
        <v>65</v>
      </c>
      <c r="AN115" s="159" t="s">
        <v>36</v>
      </c>
      <c r="AO115" s="120" t="s">
        <v>36</v>
      </c>
      <c r="AP115" s="181" t="s">
        <v>36</v>
      </c>
      <c r="AQ115" s="159" t="s">
        <v>36</v>
      </c>
      <c r="AR115" s="120" t="s">
        <v>36</v>
      </c>
      <c r="AS115" s="178" t="s">
        <v>65</v>
      </c>
      <c r="AT115" s="228" t="s">
        <v>53</v>
      </c>
      <c r="AU115" s="45" t="s">
        <v>46</v>
      </c>
      <c r="AV115" s="166" t="s">
        <v>41</v>
      </c>
      <c r="AW115" s="165" t="s">
        <v>53</v>
      </c>
      <c r="AX115" s="120" t="s">
        <v>36</v>
      </c>
      <c r="AY115" s="181" t="s">
        <v>36</v>
      </c>
      <c r="AZ115" s="159" t="s">
        <v>36</v>
      </c>
      <c r="BA115" s="189" t="s">
        <v>55</v>
      </c>
      <c r="BB115" s="187" t="s">
        <v>41</v>
      </c>
      <c r="BC115" s="201" t="s">
        <v>41</v>
      </c>
      <c r="BD115" s="120" t="s">
        <v>36</v>
      </c>
      <c r="BE115" s="183" t="s">
        <v>64</v>
      </c>
      <c r="BF115" s="164" t="s">
        <v>64</v>
      </c>
      <c r="BG115" s="123" t="s">
        <v>46</v>
      </c>
      <c r="BH115" s="183" t="s">
        <v>64</v>
      </c>
      <c r="BI115" s="159" t="s">
        <v>39</v>
      </c>
      <c r="BJ115" s="120" t="s">
        <v>39</v>
      </c>
      <c r="BK115" s="200" t="s">
        <v>55</v>
      </c>
      <c r="BL115" s="159" t="s">
        <v>39</v>
      </c>
      <c r="BM115" s="120" t="s">
        <v>39</v>
      </c>
      <c r="BN115" s="178" t="s">
        <v>55</v>
      </c>
      <c r="BO115" s="118" t="s">
        <v>65</v>
      </c>
      <c r="BP115" s="124" t="s">
        <v>53</v>
      </c>
      <c r="BQ115" s="123" t="s">
        <v>46</v>
      </c>
      <c r="BS115" s="143" t="s">
        <v>55</v>
      </c>
      <c r="BT115" s="118" t="s">
        <v>65</v>
      </c>
      <c r="BU115" s="264" t="s">
        <v>54</v>
      </c>
      <c r="BV115" s="164" t="s">
        <v>64</v>
      </c>
      <c r="BW115" s="124" t="s">
        <v>64</v>
      </c>
      <c r="BX115" s="264" t="s">
        <v>54</v>
      </c>
      <c r="BY115" s="224" t="s">
        <v>65</v>
      </c>
      <c r="BZ115" s="42" t="s">
        <v>65</v>
      </c>
      <c r="CA115" s="161" t="s">
        <v>54</v>
      </c>
      <c r="CB115" s="201" t="s">
        <v>64</v>
      </c>
      <c r="CC115" s="169" t="s">
        <v>64</v>
      </c>
      <c r="CD115" s="187" t="s">
        <v>41</v>
      </c>
      <c r="CE115" s="143" t="s">
        <v>55</v>
      </c>
      <c r="CF115" s="189" t="s">
        <v>53</v>
      </c>
      <c r="CG115" s="184" t="s">
        <v>46</v>
      </c>
      <c r="CH115" s="164" t="s">
        <v>64</v>
      </c>
      <c r="CI115" s="123" t="s">
        <v>46</v>
      </c>
      <c r="CJ115" s="178" t="s">
        <v>55</v>
      </c>
      <c r="CK115" s="164" t="s">
        <v>64</v>
      </c>
      <c r="CL115" s="123" t="s">
        <v>46</v>
      </c>
      <c r="CM115" s="183" t="s">
        <v>64</v>
      </c>
      <c r="CN115" s="155" t="s">
        <v>46</v>
      </c>
      <c r="CO115" s="123" t="s">
        <v>46</v>
      </c>
      <c r="CP115" s="200" t="s">
        <v>53</v>
      </c>
      <c r="CQ115" s="165" t="s">
        <v>53</v>
      </c>
      <c r="CR115" s="261" t="s">
        <v>54</v>
      </c>
      <c r="CS115" s="200" t="s">
        <v>53</v>
      </c>
      <c r="CT115" s="201" t="s">
        <v>64</v>
      </c>
      <c r="CU115" s="125" t="s">
        <v>54</v>
      </c>
      <c r="CV115" s="178" t="s">
        <v>68</v>
      </c>
      <c r="CW115" s="201" t="s">
        <v>64</v>
      </c>
      <c r="CX115" s="169" t="s">
        <v>64</v>
      </c>
      <c r="CY115" s="187" t="s">
        <v>64</v>
      </c>
      <c r="CZ115" s="169" t="s">
        <v>64</v>
      </c>
      <c r="DA115" s="60"/>
      <c r="DB115" s="60"/>
      <c r="DC115" s="60"/>
      <c r="DD115" s="60"/>
      <c r="DE115" s="60"/>
      <c r="DF115" s="60"/>
      <c r="DG115" s="60"/>
      <c r="DH115" s="60"/>
      <c r="DI115" s="60"/>
      <c r="DJ115" s="60"/>
      <c r="DK115" s="60"/>
      <c r="DL115" s="60"/>
      <c r="DM115" s="60"/>
      <c r="DN115" s="60"/>
      <c r="DO115" s="60"/>
      <c r="DP115" s="60"/>
      <c r="DQ115" s="60"/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4">
        <f>SUM(C105, -C112,)</f>
        <v>0</v>
      </c>
      <c r="D116" s="147">
        <f>SUM(D57, -D58)</f>
        <v>2.5000000000000005E-3</v>
      </c>
      <c r="E116" s="15">
        <f>SUM(E56, -E57)</f>
        <v>2.5000000000000005E-3</v>
      </c>
      <c r="F116" s="146">
        <f>SUM(F55, -F56)</f>
        <v>6.4000000000000029E-3</v>
      </c>
      <c r="G116" s="145">
        <f>SUM(G54, -G55)</f>
        <v>2.3399999999999997E-2</v>
      </c>
      <c r="H116" s="121">
        <f>SUM(H55, -H56)</f>
        <v>1.2299999999999998E-2</v>
      </c>
      <c r="I116" s="177">
        <f>SUM(I55, -I57)</f>
        <v>6.4000000000000029E-3</v>
      </c>
      <c r="J116" s="145">
        <f>SUM(J56, -J57)</f>
        <v>1.2200000000000003E-2</v>
      </c>
      <c r="K116" s="121">
        <f>SUM(K53, -K54)</f>
        <v>4.4999999999999997E-3</v>
      </c>
      <c r="L116" s="177">
        <f>SUM(L52, -L53)</f>
        <v>2.1600000000000001E-2</v>
      </c>
      <c r="M116" s="145">
        <f>SUM(M57, -M58)</f>
        <v>1.6399999999999998E-2</v>
      </c>
      <c r="N116" s="121">
        <f>SUM(N56, -N58)</f>
        <v>4.9000000000000016E-3</v>
      </c>
      <c r="O116" s="177">
        <f>SUM(O56, -O57)</f>
        <v>8.199999999999999E-3</v>
      </c>
      <c r="P116" s="145">
        <f>SUM(P56, -P58)</f>
        <v>1.7000000000000001E-3</v>
      </c>
      <c r="Q116" s="117">
        <f>SUM(Q56, -Q57)</f>
        <v>1.5999999999999973E-3</v>
      </c>
      <c r="R116" s="177">
        <f>SUM(R55, -R57)</f>
        <v>3.0999999999999986E-3</v>
      </c>
      <c r="S116" s="225">
        <f>SUM(S56, -S57)</f>
        <v>4.0999999999999995E-3</v>
      </c>
      <c r="T116" s="15">
        <f>SUM(T56, -T57)</f>
        <v>5.0000000000000044E-3</v>
      </c>
      <c r="U116" s="237">
        <f>SUM(U55, -U56)</f>
        <v>1.5000000000000003E-2</v>
      </c>
      <c r="V116" s="235">
        <f>SUM(V55, -V56)</f>
        <v>1.5800000000000002E-2</v>
      </c>
      <c r="W116" s="95">
        <f>SUM(W54, -W55)</f>
        <v>1.78E-2</v>
      </c>
      <c r="X116" s="237">
        <f>SUM(X53, -X54)</f>
        <v>2.58E-2</v>
      </c>
      <c r="Y116" s="147">
        <f>SUM(Y57, -Y58)</f>
        <v>1.4100000000000001E-2</v>
      </c>
      <c r="Z116" s="121">
        <f>SUM(Z54, -Z56)</f>
        <v>1.26E-2</v>
      </c>
      <c r="AA116" s="176">
        <f>SUM(AA54, -AA55)</f>
        <v>1.8999999999999996E-2</v>
      </c>
      <c r="AB116" s="147">
        <f>SUM(AB51, -AB52)</f>
        <v>2.3000000000000007E-2</v>
      </c>
      <c r="AC116" s="121">
        <f>SUM(AC51, -AC52)</f>
        <v>1.8299999999999997E-2</v>
      </c>
      <c r="AD116" s="176">
        <f>SUM(AD54, -AD55)</f>
        <v>1.72E-2</v>
      </c>
      <c r="AE116" s="226">
        <f>SUM(AE57, -AE58)</f>
        <v>1.2800000000000006E-2</v>
      </c>
      <c r="AF116" s="15">
        <f>SUM(AF51, -AF52)</f>
        <v>3.4100000000000005E-2</v>
      </c>
      <c r="AG116" s="151">
        <f>SUM(AG55, -AG56)</f>
        <v>2.6800000000000004E-2</v>
      </c>
      <c r="AH116" s="145">
        <f>SUM(AH56, -AH57)</f>
        <v>3.0600000000000002E-2</v>
      </c>
      <c r="AI116" s="117">
        <f>SUM(AI56, -AI57)</f>
        <v>3.5199999999999995E-2</v>
      </c>
      <c r="AJ116" s="176">
        <f>SUM(AJ56, -AJ57)</f>
        <v>2.7500000000000004E-2</v>
      </c>
      <c r="AK116" s="225">
        <f>SUM(AK54, -AK56)</f>
        <v>2.47E-2</v>
      </c>
      <c r="AL116" s="94">
        <f>SUM(AL56, -AL57)</f>
        <v>2.6099999999999998E-2</v>
      </c>
      <c r="AM116" s="152">
        <f>SUM(AM51, -AM52)</f>
        <v>1.9700000000000023E-2</v>
      </c>
      <c r="AN116" s="145">
        <f>SUM(AN55, -AN56)</f>
        <v>2.9200000000000004E-2</v>
      </c>
      <c r="AO116" s="117">
        <f>SUM(AO55, -AO56)</f>
        <v>2.1900000000000003E-2</v>
      </c>
      <c r="AP116" s="177">
        <f>SUM(AP55, -AP56)</f>
        <v>5.1300000000000005E-2</v>
      </c>
      <c r="AQ116" s="145">
        <f>SUM(AQ55, -AQ56)</f>
        <v>3.3599999999999998E-2</v>
      </c>
      <c r="AR116" s="117">
        <f>SUM(AR55, -AR56)</f>
        <v>4.8099999999999997E-2</v>
      </c>
      <c r="AS116" s="180">
        <f>SUM(AS51, -AS52)</f>
        <v>3.8400000000000017E-2</v>
      </c>
      <c r="AT116" s="227">
        <f>SUM(AT52, -AT53)</f>
        <v>2.2800000000000001E-2</v>
      </c>
      <c r="AU116" s="278">
        <f>SUM(AU56, -AU57)</f>
        <v>1.4099999999999994E-2</v>
      </c>
      <c r="AV116" s="152">
        <f>SUM(AV54, -AV55)</f>
        <v>2.69E-2</v>
      </c>
      <c r="AW116" s="145">
        <f>SUM(AW52, -AW53)</f>
        <v>3.4100000000000005E-2</v>
      </c>
      <c r="AX116" s="117">
        <f>SUM(AX55, -AX56)</f>
        <v>4.1299999999999996E-2</v>
      </c>
      <c r="AY116" s="177">
        <f>SUM(AY55, -AY56)</f>
        <v>3.2599999999999997E-2</v>
      </c>
      <c r="AZ116" s="145">
        <f>SUM(AZ55, -AZ56)</f>
        <v>3.6400000000000002E-2</v>
      </c>
      <c r="BA116" s="119">
        <f>SUM(BA51, -BA52)</f>
        <v>4.8399999999999999E-2</v>
      </c>
      <c r="BB116" s="180">
        <f>SUM(BB54, -BB55)</f>
        <v>4.2200000000000001E-2</v>
      </c>
      <c r="BC116" s="147">
        <f>SUM(BC54, -BC55)</f>
        <v>5.6499999999999995E-2</v>
      </c>
      <c r="BD116" s="117">
        <f>SUM(BD55, -BD56)</f>
        <v>5.5399999999999998E-2</v>
      </c>
      <c r="BE116" s="180">
        <f>SUM(BE53, -BE54)</f>
        <v>3.4600000000000006E-2</v>
      </c>
      <c r="BF116" s="147">
        <f>SUM(BF53, -BF54)</f>
        <v>2.64E-2</v>
      </c>
      <c r="BG116" s="248">
        <f>SUM(BG56, -BG57)</f>
        <v>3.78E-2</v>
      </c>
      <c r="BH116" s="180">
        <f>SUM(BH53, -BH54)</f>
        <v>2.9699999999999997E-2</v>
      </c>
      <c r="BI116" s="145">
        <f>SUM(BI56, -BI57)</f>
        <v>2.1600000000000008E-2</v>
      </c>
      <c r="BJ116" s="117">
        <f>SUM(BJ56, -BJ57)</f>
        <v>3.9300000000000002E-2</v>
      </c>
      <c r="BK116" s="179">
        <f>SUM(BK51, -BK52)</f>
        <v>2.7100000000000013E-2</v>
      </c>
      <c r="BL116" s="145">
        <f>SUM(BL56, -BL57)</f>
        <v>2.6499999999999996E-2</v>
      </c>
      <c r="BM116" s="117">
        <f>SUM(BM56, -BM57)</f>
        <v>3.6900000000000002E-2</v>
      </c>
      <c r="BN116" s="179">
        <f>SUM(BN51, -BN52)</f>
        <v>1.3700000000000018E-2</v>
      </c>
      <c r="BO116" s="121">
        <f>SUM(BO51, -BO53)</f>
        <v>1.0300000000000004E-2</v>
      </c>
      <c r="BP116" s="117">
        <f>SUM(BP51, -BP53)</f>
        <v>1.6299999999999981E-2</v>
      </c>
      <c r="BQ116" s="248">
        <f>SUM(BQ55, -BQ56)</f>
        <v>1.9299999999999998E-2</v>
      </c>
      <c r="BS116" s="149">
        <f>SUM(BS51, -BS52)</f>
        <v>1.26E-2</v>
      </c>
      <c r="BT116" s="121">
        <f>SUM(BT51, -BT52)</f>
        <v>1.1699999999999988E-2</v>
      </c>
      <c r="BU116" s="180">
        <f>SUM(BU53, -BU54)</f>
        <v>3.5399999999999987E-2</v>
      </c>
      <c r="BV116" s="147">
        <f>SUM(BV53, -BV54)</f>
        <v>3.1200000000000019E-2</v>
      </c>
      <c r="BW116" s="121">
        <f>SUM(BW53, -BW54)</f>
        <v>3.15E-2</v>
      </c>
      <c r="BX116" s="180">
        <f>SUM(BX53, -BX54)</f>
        <v>2.2199999999999998E-2</v>
      </c>
      <c r="BY116" s="225">
        <f>SUM(BY51, -BY52)</f>
        <v>2.5899999999999979E-2</v>
      </c>
      <c r="BZ116" s="15">
        <f>SUM(BZ51, -BZ52)</f>
        <v>3.7699999999999984E-2</v>
      </c>
      <c r="CA116" s="152">
        <f>SUM(CA53, -CA54)</f>
        <v>3.8900000000000004E-2</v>
      </c>
      <c r="CB116" s="147">
        <f>SUM(CB53, -CB54)</f>
        <v>3.1800000000000009E-2</v>
      </c>
      <c r="CC116" s="121">
        <f>SUM(CC53, -CC54)</f>
        <v>3.2400000000000012E-2</v>
      </c>
      <c r="CD116" s="180">
        <f>SUM(CD54, -CD55)</f>
        <v>5.2900000000000003E-2</v>
      </c>
      <c r="CE116" s="149">
        <f>SUM(CE51, -CE52)</f>
        <v>4.6199999999999991E-2</v>
      </c>
      <c r="CF116" s="209">
        <f>SUM(CF52, -CF53)</f>
        <v>4.1400000000000006E-2</v>
      </c>
      <c r="CG116" s="274">
        <f>SUM(CG56, -CG57)</f>
        <v>2.8300000000000006E-2</v>
      </c>
      <c r="CH116" s="147">
        <f>SUM(CH53, -CH54)</f>
        <v>3.4000000000000002E-2</v>
      </c>
      <c r="CI116" s="248">
        <f>SUM(CI56, -CI57)</f>
        <v>3.0599999999999995E-2</v>
      </c>
      <c r="CJ116" s="179">
        <f>SUM(CJ51, -CJ52)</f>
        <v>2.5999999999999995E-2</v>
      </c>
      <c r="CK116" s="147">
        <f>SUM(CK53, -CK54)</f>
        <v>3.9599999999999996E-2</v>
      </c>
      <c r="CL116" s="248">
        <f>SUM(CL56, -CL57)</f>
        <v>4.5399999999999996E-2</v>
      </c>
      <c r="CM116" s="180">
        <f>SUM(CM53, -CM54)</f>
        <v>3.5500000000000004E-2</v>
      </c>
      <c r="CN116" s="247">
        <f>SUM(CN56, -CN57)</f>
        <v>5.3900000000000017E-2</v>
      </c>
      <c r="CO116" s="248">
        <f>SUM(CO56, -CO57)</f>
        <v>5.1100000000000007E-2</v>
      </c>
      <c r="CP116" s="188">
        <f>SUM(CP52, -CP53)</f>
        <v>5.3399999999999989E-2</v>
      </c>
      <c r="CQ116" s="167">
        <f>SUM(CQ52, -CQ54)</f>
        <v>3.7599999999999995E-2</v>
      </c>
      <c r="CR116" s="121">
        <f>SUM(CR52, -CR53)</f>
        <v>4.1400000000000006E-2</v>
      </c>
      <c r="CS116" s="188">
        <f>SUM(CS52, -CS54)</f>
        <v>3.2799999999999996E-2</v>
      </c>
      <c r="CT116" s="147">
        <f>SUM(CT52, -CT54)</f>
        <v>1.6399999999999998E-2</v>
      </c>
      <c r="CU116" s="121">
        <f>SUM(CU52, -CU54)</f>
        <v>4.200000000000001E-2</v>
      </c>
      <c r="CV116" s="177">
        <f>SUM(CV51, -CV52)</f>
        <v>3.9499999999999993E-2</v>
      </c>
      <c r="CW116" s="147">
        <f>SUM(CW52, -CW54)</f>
        <v>4.2199999999999988E-2</v>
      </c>
      <c r="CX116" s="121">
        <f>SUM(CX52, -CX53)</f>
        <v>5.0199999999999995E-2</v>
      </c>
      <c r="CY116" s="180">
        <f>SUM(CY52, -CY53)</f>
        <v>2.8900000000000009E-2</v>
      </c>
      <c r="CZ116" s="121">
        <f>SUM(CZ52, -CZ54)</f>
        <v>1.8500000000000016E-2</v>
      </c>
      <c r="DA116" s="6">
        <f t="shared" ref="CY116:DB116" si="353">SUM(DA105, -DA112)</f>
        <v>0</v>
      </c>
      <c r="DB116" s="6">
        <f t="shared" si="353"/>
        <v>0</v>
      </c>
      <c r="DC116" s="6">
        <f>SUM(DC105, -DC112,)</f>
        <v>0</v>
      </c>
      <c r="DD116" s="6">
        <f>SUM(DD105, -DD112,)</f>
        <v>0</v>
      </c>
      <c r="DE116" s="6">
        <f t="shared" ref="DE116:DH116" si="354">SUM(DE105, -DE112)</f>
        <v>0</v>
      </c>
      <c r="DF116" s="6">
        <f t="shared" si="354"/>
        <v>0</v>
      </c>
      <c r="DG116" s="6">
        <f t="shared" si="354"/>
        <v>0</v>
      </c>
      <c r="DH116" s="6">
        <f t="shared" si="354"/>
        <v>0</v>
      </c>
      <c r="DI116" s="6">
        <f>SUM(DI105, -DI112,)</f>
        <v>0</v>
      </c>
      <c r="DJ116" s="6">
        <f>SUM(DJ105, -DJ112,)</f>
        <v>0</v>
      </c>
      <c r="DK116" s="6">
        <f t="shared" ref="DK116:DN116" si="355">SUM(DK105, -DK112)</f>
        <v>0</v>
      </c>
      <c r="DL116" s="6">
        <f t="shared" si="355"/>
        <v>0</v>
      </c>
      <c r="DM116" s="6">
        <f t="shared" si="355"/>
        <v>0</v>
      </c>
      <c r="DN116" s="6">
        <f t="shared" si="355"/>
        <v>0</v>
      </c>
      <c r="DO116" s="6">
        <f>SUM(DO105, -DO112,)</f>
        <v>0</v>
      </c>
      <c r="DP116" s="6">
        <f>SUM(DP105, -DP112,)</f>
        <v>0</v>
      </c>
      <c r="DQ116" s="6">
        <f t="shared" ref="DQ116:DT116" si="356">SUM(DQ105, -DQ112)</f>
        <v>0</v>
      </c>
      <c r="DR116" s="6">
        <f t="shared" si="356"/>
        <v>0</v>
      </c>
      <c r="DS116" s="6">
        <f t="shared" si="356"/>
        <v>0</v>
      </c>
      <c r="DT116" s="6">
        <f t="shared" si="356"/>
        <v>0</v>
      </c>
      <c r="DU116" s="6">
        <f>SUM(DU105, -DU112,)</f>
        <v>0</v>
      </c>
      <c r="DV116" s="6">
        <f>SUM(DV105, -DV112,)</f>
        <v>0</v>
      </c>
      <c r="DW116" s="6">
        <f t="shared" ref="DW116:DZ116" si="357">SUM(DW105, -DW112)</f>
        <v>0</v>
      </c>
      <c r="DX116" s="6">
        <f t="shared" si="357"/>
        <v>0</v>
      </c>
      <c r="DY116" s="6">
        <f t="shared" si="357"/>
        <v>0</v>
      </c>
      <c r="DZ116" s="6">
        <f t="shared" si="357"/>
        <v>0</v>
      </c>
      <c r="EA116" s="6">
        <f>SUM(EA105, -EA112,)</f>
        <v>0</v>
      </c>
      <c r="EB116" s="6">
        <f>SUM(EB105, -EB112,)</f>
        <v>0</v>
      </c>
      <c r="EC116" s="6">
        <f t="shared" ref="EC116:EI116" si="358">SUM(EC105, -EC112)</f>
        <v>0</v>
      </c>
      <c r="ED116" s="6">
        <f t="shared" si="358"/>
        <v>0</v>
      </c>
      <c r="EE116" s="6">
        <f t="shared" si="358"/>
        <v>0</v>
      </c>
      <c r="EF116" s="6">
        <f t="shared" si="358"/>
        <v>0</v>
      </c>
      <c r="EG116" s="6">
        <f t="shared" si="358"/>
        <v>0</v>
      </c>
      <c r="EH116" s="6">
        <f t="shared" si="358"/>
        <v>0</v>
      </c>
      <c r="EI116" s="6">
        <f t="shared" si="358"/>
        <v>0</v>
      </c>
      <c r="EK116" s="6">
        <f>SUM(EK105, -EK112,)</f>
        <v>0</v>
      </c>
      <c r="EL116" s="6">
        <f>SUM(EL105, -EL112,)</f>
        <v>0</v>
      </c>
      <c r="EM116" s="6">
        <f t="shared" ref="EM116:EP116" si="359">SUM(EM105, -EM112)</f>
        <v>0</v>
      </c>
      <c r="EN116" s="6">
        <f t="shared" si="359"/>
        <v>0</v>
      </c>
      <c r="EO116" s="6">
        <f t="shared" si="359"/>
        <v>0</v>
      </c>
      <c r="EP116" s="6">
        <f t="shared" si="359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60">SUM(ES105, -ES112)</f>
        <v>0</v>
      </c>
      <c r="ET116" s="6">
        <f t="shared" si="360"/>
        <v>0</v>
      </c>
      <c r="EU116" s="6">
        <f t="shared" si="360"/>
        <v>0</v>
      </c>
      <c r="EV116" s="6">
        <f t="shared" si="360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61">SUM(EY105, -EY112)</f>
        <v>0</v>
      </c>
      <c r="EZ116" s="6">
        <f t="shared" si="361"/>
        <v>0</v>
      </c>
      <c r="FA116" s="6">
        <f t="shared" si="361"/>
        <v>0</v>
      </c>
      <c r="FB116" s="6">
        <f t="shared" si="361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62">SUM(FE105, -FE112)</f>
        <v>0</v>
      </c>
      <c r="FF116" s="6">
        <f t="shared" si="362"/>
        <v>0</v>
      </c>
      <c r="FG116" s="6">
        <f t="shared" si="362"/>
        <v>0</v>
      </c>
      <c r="FH116" s="6">
        <f t="shared" si="362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63">SUM(FK105, -FK112)</f>
        <v>0</v>
      </c>
      <c r="FL116" s="6">
        <f t="shared" si="363"/>
        <v>0</v>
      </c>
      <c r="FM116" s="6">
        <f t="shared" si="363"/>
        <v>0</v>
      </c>
      <c r="FN116" s="6">
        <f t="shared" si="363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64">SUM(FQ105, -FQ112)</f>
        <v>0</v>
      </c>
      <c r="FR116" s="6">
        <f t="shared" si="364"/>
        <v>0</v>
      </c>
      <c r="FS116" s="6">
        <f t="shared" si="364"/>
        <v>0</v>
      </c>
      <c r="FT116" s="6">
        <f t="shared" si="364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65">SUM(FW105, -FW112)</f>
        <v>0</v>
      </c>
      <c r="FX116" s="6">
        <f t="shared" si="365"/>
        <v>0</v>
      </c>
      <c r="FY116" s="6">
        <f t="shared" si="365"/>
        <v>0</v>
      </c>
      <c r="FZ116" s="6">
        <f t="shared" si="365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66">SUM(GC105, -GC112)</f>
        <v>0</v>
      </c>
      <c r="GD116" s="6">
        <f t="shared" si="366"/>
        <v>0</v>
      </c>
      <c r="GE116" s="6">
        <f t="shared" si="366"/>
        <v>0</v>
      </c>
      <c r="GF116" s="6">
        <f t="shared" si="366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67">SUM(GI105, -GI112)</f>
        <v>0</v>
      </c>
      <c r="GJ116" s="6">
        <f t="shared" si="367"/>
        <v>0</v>
      </c>
      <c r="GK116" s="6">
        <f t="shared" si="367"/>
        <v>0</v>
      </c>
      <c r="GL116" s="6">
        <f t="shared" si="367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68">SUM(GO105, -GO112)</f>
        <v>0</v>
      </c>
      <c r="GP116" s="6">
        <f t="shared" si="368"/>
        <v>0</v>
      </c>
      <c r="GQ116" s="6">
        <f t="shared" si="368"/>
        <v>0</v>
      </c>
      <c r="GR116" s="6">
        <f t="shared" si="368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69">SUM(GU105, -GU112)</f>
        <v>0</v>
      </c>
      <c r="GV116" s="6">
        <f t="shared" si="369"/>
        <v>0</v>
      </c>
      <c r="GW116" s="6">
        <f t="shared" si="369"/>
        <v>0</v>
      </c>
      <c r="GX116" s="6">
        <f t="shared" si="369"/>
        <v>0</v>
      </c>
      <c r="GY116" s="6">
        <f t="shared" si="369"/>
        <v>0</v>
      </c>
      <c r="GZ116" s="6">
        <f t="shared" si="369"/>
        <v>0</v>
      </c>
      <c r="HA116" s="6">
        <f t="shared" si="369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70">SUM(HE105, -HE112)</f>
        <v>0</v>
      </c>
      <c r="HF116" s="6">
        <f t="shared" si="370"/>
        <v>0</v>
      </c>
      <c r="HG116" s="6">
        <f t="shared" si="370"/>
        <v>0</v>
      </c>
      <c r="HH116" s="6">
        <f t="shared" si="370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71">SUM(HK105, -HK112)</f>
        <v>0</v>
      </c>
      <c r="HL116" s="6">
        <f t="shared" si="371"/>
        <v>0</v>
      </c>
      <c r="HM116" s="6">
        <f t="shared" si="371"/>
        <v>0</v>
      </c>
      <c r="HN116" s="6">
        <f t="shared" si="371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72">SUM(HQ105, -HQ112)</f>
        <v>0</v>
      </c>
      <c r="HR116" s="6">
        <f t="shared" si="372"/>
        <v>0</v>
      </c>
      <c r="HS116" s="6">
        <f t="shared" si="372"/>
        <v>0</v>
      </c>
      <c r="HT116" s="6">
        <f t="shared" si="372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73">SUM(HW105, -HW112)</f>
        <v>0</v>
      </c>
      <c r="HX116" s="6">
        <f t="shared" si="373"/>
        <v>0</v>
      </c>
      <c r="HY116" s="6">
        <f t="shared" si="373"/>
        <v>0</v>
      </c>
      <c r="HZ116" s="6">
        <f t="shared" si="373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74">SUM(IC105, -IC112)</f>
        <v>0</v>
      </c>
      <c r="ID116" s="6">
        <f t="shared" si="374"/>
        <v>0</v>
      </c>
      <c r="IE116" s="6">
        <f t="shared" si="374"/>
        <v>0</v>
      </c>
      <c r="IF116" s="6">
        <f t="shared" si="374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75">SUM(II105, -II112)</f>
        <v>0</v>
      </c>
      <c r="IJ116" s="6">
        <f t="shared" si="375"/>
        <v>0</v>
      </c>
      <c r="IK116" s="6">
        <f t="shared" si="375"/>
        <v>0</v>
      </c>
      <c r="IL116" s="6">
        <f t="shared" si="375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76">SUM(IO105, -IO112)</f>
        <v>0</v>
      </c>
      <c r="IP116" s="6">
        <f t="shared" si="376"/>
        <v>0</v>
      </c>
      <c r="IQ116" s="6">
        <f t="shared" si="376"/>
        <v>0</v>
      </c>
      <c r="IR116" s="6">
        <f t="shared" si="376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77">SUM(IU105, -IU112)</f>
        <v>0</v>
      </c>
      <c r="IV116" s="6">
        <f t="shared" si="377"/>
        <v>0</v>
      </c>
      <c r="IW116" s="6">
        <f t="shared" si="377"/>
        <v>0</v>
      </c>
      <c r="IX116" s="6">
        <f t="shared" si="377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78">SUM(JA105, -JA112)</f>
        <v>0</v>
      </c>
      <c r="JB116" s="6">
        <f t="shared" si="378"/>
        <v>0</v>
      </c>
      <c r="JC116" s="6">
        <f t="shared" si="378"/>
        <v>0</v>
      </c>
      <c r="JD116" s="6">
        <f t="shared" si="378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79">SUM(JG105, -JG112)</f>
        <v>0</v>
      </c>
      <c r="JH116" s="6">
        <f t="shared" si="379"/>
        <v>0</v>
      </c>
      <c r="JI116" s="6">
        <f t="shared" si="379"/>
        <v>0</v>
      </c>
      <c r="JJ116" s="6">
        <f t="shared" si="379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80">SUM(JM105, -JM112)</f>
        <v>0</v>
      </c>
      <c r="JN116" s="6">
        <f t="shared" si="380"/>
        <v>0</v>
      </c>
      <c r="JO116" s="6">
        <f t="shared" si="380"/>
        <v>0</v>
      </c>
      <c r="JP116" s="6">
        <f t="shared" si="380"/>
        <v>0</v>
      </c>
      <c r="JQ116" s="6">
        <f t="shared" si="380"/>
        <v>0</v>
      </c>
      <c r="JR116" s="6">
        <f t="shared" si="380"/>
        <v>0</v>
      </c>
      <c r="JS116" s="6">
        <f t="shared" si="380"/>
        <v>0</v>
      </c>
    </row>
    <row r="117" spans="1:279" ht="15.75" thickBot="1" x14ac:dyDescent="0.3">
      <c r="A117" s="60"/>
      <c r="B117" s="60"/>
      <c r="C117" s="103"/>
      <c r="D117" s="157" t="s">
        <v>38</v>
      </c>
      <c r="E117" s="42" t="s">
        <v>42</v>
      </c>
      <c r="F117" s="158" t="s">
        <v>84</v>
      </c>
      <c r="G117" s="143" t="s">
        <v>42</v>
      </c>
      <c r="H117" s="122" t="s">
        <v>45</v>
      </c>
      <c r="I117" s="183" t="s">
        <v>47</v>
      </c>
      <c r="J117" s="153" t="s">
        <v>70</v>
      </c>
      <c r="K117" s="189" t="s">
        <v>51</v>
      </c>
      <c r="L117" s="181" t="s">
        <v>37</v>
      </c>
      <c r="M117" s="159" t="s">
        <v>36</v>
      </c>
      <c r="N117" s="123" t="s">
        <v>45</v>
      </c>
      <c r="O117" s="200" t="s">
        <v>44</v>
      </c>
      <c r="P117" s="159" t="s">
        <v>36</v>
      </c>
      <c r="Q117" s="189" t="s">
        <v>51</v>
      </c>
      <c r="R117" s="181" t="s">
        <v>38</v>
      </c>
      <c r="S117" s="238" t="s">
        <v>37</v>
      </c>
      <c r="T117" s="18" t="s">
        <v>44</v>
      </c>
      <c r="U117" s="144" t="s">
        <v>46</v>
      </c>
      <c r="V117" s="238" t="s">
        <v>37</v>
      </c>
      <c r="W117" s="36" t="s">
        <v>67</v>
      </c>
      <c r="X117" s="144" t="s">
        <v>46</v>
      </c>
      <c r="Y117" s="165" t="s">
        <v>37</v>
      </c>
      <c r="Z117" s="115" t="s">
        <v>52</v>
      </c>
      <c r="AA117" s="184" t="s">
        <v>36</v>
      </c>
      <c r="AB117" s="155" t="s">
        <v>36</v>
      </c>
      <c r="AC117" s="123" t="s">
        <v>36</v>
      </c>
      <c r="AD117" s="184" t="s">
        <v>36</v>
      </c>
      <c r="AE117" s="232" t="s">
        <v>46</v>
      </c>
      <c r="AF117" s="23" t="s">
        <v>52</v>
      </c>
      <c r="AG117" s="148" t="s">
        <v>65</v>
      </c>
      <c r="AH117" s="153" t="s">
        <v>39</v>
      </c>
      <c r="AI117" s="261" t="s">
        <v>54</v>
      </c>
      <c r="AJ117" s="264" t="s">
        <v>54</v>
      </c>
      <c r="AK117" s="232" t="s">
        <v>39</v>
      </c>
      <c r="AL117" s="36" t="s">
        <v>67</v>
      </c>
      <c r="AM117" s="158" t="s">
        <v>53</v>
      </c>
      <c r="AN117" s="143" t="s">
        <v>65</v>
      </c>
      <c r="AO117" s="118" t="s">
        <v>65</v>
      </c>
      <c r="AP117" s="187" t="s">
        <v>41</v>
      </c>
      <c r="AQ117" s="201" t="s">
        <v>41</v>
      </c>
      <c r="AR117" s="169" t="s">
        <v>41</v>
      </c>
      <c r="AS117" s="187" t="s">
        <v>41</v>
      </c>
      <c r="AT117" s="232" t="s">
        <v>46</v>
      </c>
      <c r="AU117" s="36" t="s">
        <v>41</v>
      </c>
      <c r="AV117" s="144" t="s">
        <v>46</v>
      </c>
      <c r="AW117" s="143" t="s">
        <v>55</v>
      </c>
      <c r="AX117" s="189" t="s">
        <v>55</v>
      </c>
      <c r="AY117" s="178" t="s">
        <v>65</v>
      </c>
      <c r="AZ117" s="155" t="s">
        <v>46</v>
      </c>
      <c r="BA117" s="124" t="s">
        <v>64</v>
      </c>
      <c r="BB117" s="175" t="s">
        <v>46</v>
      </c>
      <c r="BC117" s="164" t="s">
        <v>64</v>
      </c>
      <c r="BD117" s="124" t="s">
        <v>64</v>
      </c>
      <c r="BE117" s="184" t="s">
        <v>46</v>
      </c>
      <c r="BF117" s="155" t="s">
        <v>46</v>
      </c>
      <c r="BG117" s="124" t="s">
        <v>64</v>
      </c>
      <c r="BH117" s="181" t="s">
        <v>39</v>
      </c>
      <c r="BI117" s="155" t="s">
        <v>36</v>
      </c>
      <c r="BJ117" s="124" t="s">
        <v>64</v>
      </c>
      <c r="BK117" s="183" t="s">
        <v>64</v>
      </c>
      <c r="BL117" s="143" t="s">
        <v>65</v>
      </c>
      <c r="BM117" s="189" t="s">
        <v>55</v>
      </c>
      <c r="BN117" s="200" t="s">
        <v>53</v>
      </c>
      <c r="BO117" s="118" t="s">
        <v>55</v>
      </c>
      <c r="BP117" s="118" t="s">
        <v>55</v>
      </c>
      <c r="BQ117" s="115" t="s">
        <v>39</v>
      </c>
      <c r="BS117" s="165" t="s">
        <v>53</v>
      </c>
      <c r="BT117" s="125" t="s">
        <v>54</v>
      </c>
      <c r="BU117" s="184" t="s">
        <v>36</v>
      </c>
      <c r="BV117" s="155" t="s">
        <v>36</v>
      </c>
      <c r="BW117" s="123" t="s">
        <v>36</v>
      </c>
      <c r="BX117" s="184" t="s">
        <v>36</v>
      </c>
      <c r="BY117" s="271" t="s">
        <v>54</v>
      </c>
      <c r="BZ117" s="18" t="s">
        <v>36</v>
      </c>
      <c r="CA117" s="158" t="s">
        <v>64</v>
      </c>
      <c r="CB117" s="159" t="s">
        <v>36</v>
      </c>
      <c r="CC117" s="261" t="s">
        <v>54</v>
      </c>
      <c r="CD117" s="183" t="s">
        <v>64</v>
      </c>
      <c r="CE117" s="159" t="s">
        <v>36</v>
      </c>
      <c r="CF117" s="169" t="s">
        <v>41</v>
      </c>
      <c r="CG117" s="187" t="s">
        <v>41</v>
      </c>
      <c r="CH117" s="155" t="s">
        <v>46</v>
      </c>
      <c r="CI117" s="189" t="s">
        <v>55</v>
      </c>
      <c r="CJ117" s="187" t="s">
        <v>41</v>
      </c>
      <c r="CK117" s="155" t="s">
        <v>46</v>
      </c>
      <c r="CL117" s="124" t="s">
        <v>64</v>
      </c>
      <c r="CM117" s="184" t="s">
        <v>46</v>
      </c>
      <c r="CN117" s="165" t="s">
        <v>53</v>
      </c>
      <c r="CO117" s="189" t="s">
        <v>53</v>
      </c>
      <c r="CP117" s="181" t="s">
        <v>36</v>
      </c>
      <c r="CQ117" s="201" t="s">
        <v>64</v>
      </c>
      <c r="CR117" s="120" t="s">
        <v>36</v>
      </c>
      <c r="CS117" s="264" t="s">
        <v>54</v>
      </c>
      <c r="CT117" s="186" t="s">
        <v>54</v>
      </c>
      <c r="CU117" s="169" t="s">
        <v>64</v>
      </c>
      <c r="CV117" s="187" t="s">
        <v>64</v>
      </c>
      <c r="CW117" s="186" t="s">
        <v>54</v>
      </c>
      <c r="CX117" s="118" t="s">
        <v>68</v>
      </c>
      <c r="CY117" s="178" t="s">
        <v>68</v>
      </c>
      <c r="CZ117" s="125" t="s">
        <v>54</v>
      </c>
      <c r="DA117" s="60"/>
      <c r="DB117" s="60"/>
      <c r="DC117" s="60"/>
      <c r="DD117" s="60"/>
      <c r="DE117" s="60"/>
      <c r="DF117" s="60"/>
      <c r="DG117" s="60"/>
      <c r="DH117" s="60"/>
      <c r="DI117" s="60"/>
      <c r="DJ117" s="60"/>
      <c r="DK117" s="60"/>
      <c r="DL117" s="60"/>
      <c r="DM117" s="60"/>
      <c r="DN117" s="60"/>
      <c r="DO117" s="60"/>
      <c r="DP117" s="60"/>
      <c r="DQ117" s="60"/>
      <c r="DR117" s="60"/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4">
        <f>SUM(C105, -C111)</f>
        <v>0</v>
      </c>
      <c r="D118" s="147">
        <f>SUM(D54, -D55)</f>
        <v>1.5999999999999999E-3</v>
      </c>
      <c r="E118" s="15">
        <f>SUM(E52, -E53)</f>
        <v>1.1999999999999997E-3</v>
      </c>
      <c r="F118" s="151">
        <f>SUM(F54, -F55)</f>
        <v>5.1999999999999998E-3</v>
      </c>
      <c r="G118" s="147">
        <f>SUM(G52, -G53)</f>
        <v>1.5800000000000002E-2</v>
      </c>
      <c r="H118" s="117">
        <f>SUM(H54, -H55)</f>
        <v>1.1000000000000003E-2</v>
      </c>
      <c r="I118" s="180">
        <f>SUM(I55, -I56)</f>
        <v>3.3000000000000043E-3</v>
      </c>
      <c r="J118" s="147">
        <f>SUM(J51, -J52)</f>
        <v>1.0200000000000001E-2</v>
      </c>
      <c r="K118" s="121">
        <f>SUM(K57, -K58)</f>
        <v>1.7000000000000001E-3</v>
      </c>
      <c r="L118" s="180">
        <f>SUM(L55, -L56)</f>
        <v>1.0000000000000002E-2</v>
      </c>
      <c r="M118" s="145">
        <f>SUM(M56, -M57)</f>
        <v>1.4499999999999999E-2</v>
      </c>
      <c r="N118" s="117">
        <f>SUM(N57, -N58)</f>
        <v>4.0999999999999995E-3</v>
      </c>
      <c r="O118" s="180">
        <f>SUM(O55, -O56)</f>
        <v>3.7999999999999978E-3</v>
      </c>
      <c r="P118" s="145">
        <f>SUM(P57, -P58)</f>
        <v>1.3000000000000025E-3</v>
      </c>
      <c r="Q118" s="121">
        <f>SUM(Q55, -Q56)</f>
        <v>1.3999999999999985E-3</v>
      </c>
      <c r="R118" s="180">
        <f>SUM(R55, -R56)</f>
        <v>2.8999999999999998E-3</v>
      </c>
      <c r="S118" s="225">
        <f>SUM(S57, -S58)</f>
        <v>3.7000000000000019E-3</v>
      </c>
      <c r="T118" s="15">
        <f>SUM(T55, -T56)</f>
        <v>9.9999999999999395E-4</v>
      </c>
      <c r="U118" s="146">
        <f>SUM(U54, -U55)</f>
        <v>1.1199999999999998E-2</v>
      </c>
      <c r="V118" s="225">
        <f>SUM(V57, -V58)</f>
        <v>1.2899999999999995E-2</v>
      </c>
      <c r="W118" s="220">
        <f>SUM(W53, -W54)</f>
        <v>8.2000000000000007E-3</v>
      </c>
      <c r="X118" s="146">
        <f>SUM(X54, -X55)</f>
        <v>1.6799999999999999E-2</v>
      </c>
      <c r="Y118" s="147">
        <f>SUM(Y56, -Y57)</f>
        <v>9.099999999999997E-3</v>
      </c>
      <c r="Z118" s="116">
        <f>SUM(Z55, -Z56)</f>
        <v>1.14E-2</v>
      </c>
      <c r="AA118" s="177">
        <f>SUM(AA56, -AA57)</f>
        <v>1.3899999999999996E-2</v>
      </c>
      <c r="AB118" s="145">
        <f>SUM(AB56, -AB57)</f>
        <v>1.7100000000000004E-2</v>
      </c>
      <c r="AC118" s="117">
        <f>SUM(AC56, -AC57)</f>
        <v>1.1999999999999997E-2</v>
      </c>
      <c r="AD118" s="177">
        <f>SUM(AD56, -AD57)</f>
        <v>1.6399999999999998E-2</v>
      </c>
      <c r="AE118" s="231">
        <f>SUM(AE55, -AE56)</f>
        <v>9.1999999999999929E-3</v>
      </c>
      <c r="AF118" s="95">
        <f>SUM(AF54, -AF55)</f>
        <v>2.2000000000000002E-2</v>
      </c>
      <c r="AG118" s="152">
        <f>SUM(AG51, -AG52)</f>
        <v>2.4599999999999997E-2</v>
      </c>
      <c r="AH118" s="145">
        <f>SUM(AH55, -AH56)</f>
        <v>2.9100000000000001E-2</v>
      </c>
      <c r="AI118" s="121">
        <f>SUM(AI53, -AI54)</f>
        <v>2.0299999999999999E-2</v>
      </c>
      <c r="AJ118" s="180">
        <f>SUM(AJ53, -AJ54)</f>
        <v>2.0599999999999997E-2</v>
      </c>
      <c r="AK118" s="235">
        <f>SUM(AK55, -AK56)</f>
        <v>1.4199999999999997E-2</v>
      </c>
      <c r="AL118" s="220">
        <f>SUM(AL54, -AL55)</f>
        <v>1.7100000000000001E-2</v>
      </c>
      <c r="AM118" s="151">
        <f>SUM(AM52, -AM53)</f>
        <v>1.7899999999999985E-2</v>
      </c>
      <c r="AN118" s="147">
        <f>SUM(AN51, -AN52)</f>
        <v>2.6500000000000024E-2</v>
      </c>
      <c r="AO118" s="121">
        <f>SUM(AO51, -AO52)</f>
        <v>1.4300000000000007E-2</v>
      </c>
      <c r="AP118" s="180">
        <f>SUM(AP54, -AP55)</f>
        <v>2.9600000000000001E-2</v>
      </c>
      <c r="AQ118" s="147">
        <f>SUM(AQ54, -AQ55)</f>
        <v>2.4899999999999999E-2</v>
      </c>
      <c r="AR118" s="121">
        <f>SUM(AR54, -AR55)</f>
        <v>7.4999999999999997E-3</v>
      </c>
      <c r="AS118" s="180">
        <f>SUM(AS54, -AS55)</f>
        <v>1.7800000000000003E-2</v>
      </c>
      <c r="AT118" s="239">
        <f>SUM(AT56, -AT57)</f>
        <v>1.9800000000000005E-2</v>
      </c>
      <c r="AU118" s="15">
        <f>SUM(AU54, -AU55)</f>
        <v>6.8999999999999999E-3</v>
      </c>
      <c r="AV118" s="272">
        <f>SUM(AV56, -AV57)</f>
        <v>1.9400000000000001E-2</v>
      </c>
      <c r="AW118" s="149">
        <f>SUM(AW51, -AW52)</f>
        <v>1.4099999999999988E-2</v>
      </c>
      <c r="AX118" s="119">
        <f>SUM(AX51, -AX52)</f>
        <v>2.8499999999999998E-2</v>
      </c>
      <c r="AY118" s="180">
        <f>SUM(AY52, -AY53)</f>
        <v>2.9600000000000001E-2</v>
      </c>
      <c r="AZ118" s="247">
        <f>SUM(AZ56, -AZ57)</f>
        <v>2.0199999999999996E-2</v>
      </c>
      <c r="BA118" s="121">
        <f>SUM(BA53, -BA54)</f>
        <v>2.3200000000000002E-2</v>
      </c>
      <c r="BB118" s="274">
        <f>SUM(BB56, -BB57)</f>
        <v>3.5500000000000004E-2</v>
      </c>
      <c r="BC118" s="147">
        <f>SUM(BC53, -BC54)</f>
        <v>2.0300000000000002E-2</v>
      </c>
      <c r="BD118" s="121">
        <f>SUM(BD53, -BD54)</f>
        <v>2.87E-2</v>
      </c>
      <c r="BE118" s="274">
        <f>SUM(BE56, -BE57)</f>
        <v>3.0700000000000005E-2</v>
      </c>
      <c r="BF118" s="247">
        <f>SUM(BF56, -BF57)</f>
        <v>2.4999999999999994E-2</v>
      </c>
      <c r="BG118" s="121">
        <f>SUM(BG53, -BG54)</f>
        <v>2.7099999999999992E-2</v>
      </c>
      <c r="BH118" s="177">
        <f>SUM(BH56, -BH57)</f>
        <v>2.7799999999999991E-2</v>
      </c>
      <c r="BI118" s="145">
        <f>SUM(BI55, -BI56)</f>
        <v>1.419999999999999E-2</v>
      </c>
      <c r="BJ118" s="121">
        <f>SUM(BJ53, -BJ54)</f>
        <v>8.9999999999999941E-3</v>
      </c>
      <c r="BK118" s="180">
        <f>SUM(BK53, -BK54)</f>
        <v>1.4799999999999994E-2</v>
      </c>
      <c r="BL118" s="147">
        <f>SUM(BL52, -BL53)</f>
        <v>2.1000000000000005E-2</v>
      </c>
      <c r="BM118" s="119">
        <f>SUM(BM51, -BM52)</f>
        <v>2.2899999999999976E-2</v>
      </c>
      <c r="BN118" s="177">
        <f>SUM(BN52, -BN53)</f>
        <v>8.4999999999999798E-3</v>
      </c>
      <c r="BO118" s="119">
        <f>SUM(BO51, -BO52)</f>
        <v>8.3000000000000018E-3</v>
      </c>
      <c r="BP118" s="119">
        <f>SUM(BP52, -BP53)</f>
        <v>1.0599999999999998E-2</v>
      </c>
      <c r="BQ118" s="117">
        <f>SUM(BQ56, -BQ57)</f>
        <v>5.5000000000000049E-3</v>
      </c>
      <c r="BS118" s="145">
        <f>SUM(BS52, -BS53)</f>
        <v>6.5999999999999948E-3</v>
      </c>
      <c r="BT118" s="121">
        <f>SUM(BT53, -BT54)</f>
        <v>9.5999999999999974E-3</v>
      </c>
      <c r="BU118" s="177">
        <f>SUM(BU55, -BU56)</f>
        <v>2.9800000000000007E-2</v>
      </c>
      <c r="BV118" s="145">
        <f>SUM(BV55, -BV56)</f>
        <v>2.4700000000000014E-2</v>
      </c>
      <c r="BW118" s="117">
        <f>SUM(BW55, -BW56)</f>
        <v>2.3800000000000002E-2</v>
      </c>
      <c r="BX118" s="177">
        <f>SUM(BX55, -BX56)</f>
        <v>1.8799999999999997E-2</v>
      </c>
      <c r="BY118" s="225">
        <f>SUM(BY53, -BY54)</f>
        <v>1.6799999999999995E-2</v>
      </c>
      <c r="BZ118" s="94">
        <f>SUM(BZ55, -BZ56)</f>
        <v>1.1699999999999988E-2</v>
      </c>
      <c r="CA118" s="152">
        <f>SUM(CA52, -CA53)</f>
        <v>3.0200000000000005E-2</v>
      </c>
      <c r="CB118" s="145">
        <f>SUM(CB55, -CB56)</f>
        <v>1.21E-2</v>
      </c>
      <c r="CC118" s="121">
        <f>SUM(CC52, -CC53)</f>
        <v>1.1899999999999994E-2</v>
      </c>
      <c r="CD118" s="180">
        <f>SUM(CD53, -CD54)</f>
        <v>3.4500000000000003E-2</v>
      </c>
      <c r="CE118" s="145">
        <f>SUM(CE55, -CE56)</f>
        <v>3.09E-2</v>
      </c>
      <c r="CF118" s="121">
        <f>SUM(CF54, -CF55)</f>
        <v>3.4500000000000003E-2</v>
      </c>
      <c r="CG118" s="180">
        <f>SUM(CG54, -CG55)</f>
        <v>2.3399999999999997E-2</v>
      </c>
      <c r="CH118" s="247">
        <f>SUM(CH56, -CH57)</f>
        <v>2.3599999999999996E-2</v>
      </c>
      <c r="CI118" s="119">
        <f>SUM(CI51, -CI52)</f>
        <v>1.7399999999999999E-2</v>
      </c>
      <c r="CJ118" s="180">
        <f>SUM(CJ54, -CJ55)</f>
        <v>2.12E-2</v>
      </c>
      <c r="CK118" s="247">
        <f>SUM(CK56, -CK57)</f>
        <v>3.8900000000000004E-2</v>
      </c>
      <c r="CL118" s="121">
        <f>SUM(CL53, -CL54)</f>
        <v>3.85E-2</v>
      </c>
      <c r="CM118" s="274">
        <f>SUM(CM56, -CM57)</f>
        <v>3.4599999999999992E-2</v>
      </c>
      <c r="CN118" s="167">
        <f>SUM(CN52, -CN53)</f>
        <v>4.8600000000000004E-2</v>
      </c>
      <c r="CO118" s="209">
        <f>SUM(CO52, -CO53)</f>
        <v>3.9099999999999996E-2</v>
      </c>
      <c r="CP118" s="177">
        <f>SUM(CP55, -CP56)</f>
        <v>4.6800000000000001E-2</v>
      </c>
      <c r="CQ118" s="147">
        <f>SUM(CQ53, -CQ54)</f>
        <v>1.9600000000000006E-2</v>
      </c>
      <c r="CR118" s="117">
        <f>SUM(CR55, -CR56)</f>
        <v>3.4300000000000004E-2</v>
      </c>
      <c r="CS118" s="180">
        <f>SUM(CS52, -CS53)</f>
        <v>2.3699999999999999E-2</v>
      </c>
      <c r="CT118" s="147">
        <f>SUM(CT52, -CT53)</f>
        <v>1.2999999999999998E-2</v>
      </c>
      <c r="CU118" s="121">
        <f>SUM(CU52, -CU53)</f>
        <v>3.15E-2</v>
      </c>
      <c r="CV118" s="180">
        <f>SUM(CV52, -CV53)</f>
        <v>3.8599999999999995E-2</v>
      </c>
      <c r="CW118" s="147">
        <f>SUM(CW52, -CW53)</f>
        <v>3.4699999999999995E-2</v>
      </c>
      <c r="CX118" s="117">
        <f>SUM(CX51, -CX52)</f>
        <v>2.4900000000000005E-2</v>
      </c>
      <c r="CY118" s="177">
        <f>SUM(CY51, -CY52)</f>
        <v>3.7500000000000006E-2</v>
      </c>
      <c r="CZ118" s="121">
        <f>SUM(CZ52, -CZ53)</f>
        <v>1.5300000000000008E-2</v>
      </c>
      <c r="DA118" s="6">
        <f>SUM(DA106, -DA112)</f>
        <v>0</v>
      </c>
      <c r="DB118" s="6">
        <f>SUM(DB105, -DB111)</f>
        <v>0</v>
      </c>
      <c r="DC118" s="6">
        <f>SUM(DC105, -DC111)</f>
        <v>0</v>
      </c>
      <c r="DD118" s="6">
        <f>SUM(DD105, -DD111)</f>
        <v>0</v>
      </c>
      <c r="DE118" s="6">
        <f>SUM(DE105, -DE111)</f>
        <v>0</v>
      </c>
      <c r="DF118" s="6">
        <f>SUM(DF105, -DF111,)</f>
        <v>0</v>
      </c>
      <c r="DG118" s="6">
        <f>SUM(DG106, -DG112)</f>
        <v>0</v>
      </c>
      <c r="DH118" s="6">
        <f>SUM(DH105, -DH111)</f>
        <v>0</v>
      </c>
      <c r="DI118" s="6">
        <f>SUM(DI105, -DI111)</f>
        <v>0</v>
      </c>
      <c r="DJ118" s="6">
        <f>SUM(DJ105, -DJ111)</f>
        <v>0</v>
      </c>
      <c r="DK118" s="6">
        <f>SUM(DK105, -DK111)</f>
        <v>0</v>
      </c>
      <c r="DL118" s="6">
        <f>SUM(DL105, -DL111,)</f>
        <v>0</v>
      </c>
      <c r="DM118" s="6">
        <f>SUM(DM106, -DM112)</f>
        <v>0</v>
      </c>
      <c r="DN118" s="6">
        <f>SUM(DN105, -DN111)</f>
        <v>0</v>
      </c>
      <c r="DO118" s="6">
        <f>SUM(DO105, -DO111)</f>
        <v>0</v>
      </c>
      <c r="DP118" s="6">
        <f>SUM(DP105, -DP111)</f>
        <v>0</v>
      </c>
      <c r="DQ118" s="6">
        <f>SUM(DQ105, -DQ111)</f>
        <v>0</v>
      </c>
      <c r="DR118" s="6">
        <f>SUM(DR105, -DR111,)</f>
        <v>0</v>
      </c>
      <c r="DS118" s="6">
        <f>SUM(DS106, -DS112)</f>
        <v>0</v>
      </c>
      <c r="DT118" s="6">
        <f>SUM(DT105, -DT111)</f>
        <v>0</v>
      </c>
      <c r="DU118" s="6">
        <f>SUM(DU105, -DU111)</f>
        <v>0</v>
      </c>
      <c r="DV118" s="6">
        <f>SUM(DV105, -DV111)</f>
        <v>0</v>
      </c>
      <c r="DW118" s="6">
        <f>SUM(DW105, -DW111)</f>
        <v>0</v>
      </c>
      <c r="DX118" s="6">
        <f>SUM(DX105, -DX111,)</f>
        <v>0</v>
      </c>
      <c r="DY118" s="6">
        <f>SUM(DY106, -DY112)</f>
        <v>0</v>
      </c>
      <c r="DZ118" s="6">
        <f>SUM(DZ105, -DZ111)</f>
        <v>0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6">
        <f>SUM(EK105, -EK111)</f>
        <v>0</v>
      </c>
      <c r="EL118" s="6">
        <f>SUM(EL105, -EL111)</f>
        <v>0</v>
      </c>
      <c r="EM118" s="6">
        <f>SUM(EM105, -EM111)</f>
        <v>0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3"/>
      <c r="D119" s="165" t="s">
        <v>53</v>
      </c>
      <c r="E119" s="36" t="s">
        <v>48</v>
      </c>
      <c r="F119" s="166" t="s">
        <v>48</v>
      </c>
      <c r="G119" s="164" t="s">
        <v>64</v>
      </c>
      <c r="H119" s="124" t="s">
        <v>64</v>
      </c>
      <c r="I119" s="184" t="s">
        <v>45</v>
      </c>
      <c r="J119" s="201" t="s">
        <v>48</v>
      </c>
      <c r="K119" s="169" t="s">
        <v>48</v>
      </c>
      <c r="L119" s="184" t="s">
        <v>45</v>
      </c>
      <c r="M119" s="165" t="s">
        <v>37</v>
      </c>
      <c r="N119" s="120" t="s">
        <v>36</v>
      </c>
      <c r="O119" s="187" t="s">
        <v>67</v>
      </c>
      <c r="P119" s="157" t="s">
        <v>38</v>
      </c>
      <c r="Q119" s="123" t="s">
        <v>36</v>
      </c>
      <c r="R119" s="185" t="s">
        <v>45</v>
      </c>
      <c r="S119" s="232" t="s">
        <v>46</v>
      </c>
      <c r="T119" s="11" t="s">
        <v>38</v>
      </c>
      <c r="U119" s="166" t="s">
        <v>67</v>
      </c>
      <c r="V119" s="229" t="s">
        <v>48</v>
      </c>
      <c r="W119" s="23" t="s">
        <v>37</v>
      </c>
      <c r="X119" s="234" t="s">
        <v>37</v>
      </c>
      <c r="Y119" s="153" t="s">
        <v>46</v>
      </c>
      <c r="Z119" s="123" t="s">
        <v>46</v>
      </c>
      <c r="AA119" s="178" t="s">
        <v>65</v>
      </c>
      <c r="AB119" s="153" t="s">
        <v>52</v>
      </c>
      <c r="AC119" s="189" t="s">
        <v>52</v>
      </c>
      <c r="AD119" s="181" t="s">
        <v>38</v>
      </c>
      <c r="AE119" s="224" t="s">
        <v>65</v>
      </c>
      <c r="AF119" s="11" t="s">
        <v>36</v>
      </c>
      <c r="AG119" s="156" t="s">
        <v>36</v>
      </c>
      <c r="AH119" s="143" t="s">
        <v>65</v>
      </c>
      <c r="AI119" s="115" t="s">
        <v>39</v>
      </c>
      <c r="AJ119" s="181" t="s">
        <v>39</v>
      </c>
      <c r="AK119" s="229" t="s">
        <v>67</v>
      </c>
      <c r="AL119" s="45" t="s">
        <v>39</v>
      </c>
      <c r="AM119" s="144" t="s">
        <v>46</v>
      </c>
      <c r="AN119" s="155" t="s">
        <v>46</v>
      </c>
      <c r="AO119" s="123" t="s">
        <v>46</v>
      </c>
      <c r="AP119" s="184" t="s">
        <v>46</v>
      </c>
      <c r="AQ119" s="155" t="s">
        <v>46</v>
      </c>
      <c r="AR119" s="123" t="s">
        <v>46</v>
      </c>
      <c r="AS119" s="184" t="s">
        <v>46</v>
      </c>
      <c r="AT119" s="229" t="s">
        <v>41</v>
      </c>
      <c r="AU119" s="32" t="s">
        <v>53</v>
      </c>
      <c r="AV119" s="148" t="s">
        <v>55</v>
      </c>
      <c r="AW119" s="155" t="s">
        <v>46</v>
      </c>
      <c r="AX119" s="123" t="s">
        <v>46</v>
      </c>
      <c r="AY119" s="184" t="s">
        <v>46</v>
      </c>
      <c r="AZ119" s="164" t="s">
        <v>64</v>
      </c>
      <c r="BA119" s="123" t="s">
        <v>46</v>
      </c>
      <c r="BB119" s="183" t="s">
        <v>64</v>
      </c>
      <c r="BC119" s="153" t="s">
        <v>46</v>
      </c>
      <c r="BD119" s="123" t="s">
        <v>46</v>
      </c>
      <c r="BE119" s="181" t="s">
        <v>36</v>
      </c>
      <c r="BF119" s="159" t="s">
        <v>36</v>
      </c>
      <c r="BG119" s="120" t="s">
        <v>36</v>
      </c>
      <c r="BH119" s="184" t="s">
        <v>36</v>
      </c>
      <c r="BI119" s="201" t="s">
        <v>64</v>
      </c>
      <c r="BJ119" s="123" t="s">
        <v>36</v>
      </c>
      <c r="BK119" s="184" t="s">
        <v>36</v>
      </c>
      <c r="BL119" s="155" t="s">
        <v>36</v>
      </c>
      <c r="BM119" s="123" t="s">
        <v>36</v>
      </c>
      <c r="BN119" s="181" t="s">
        <v>39</v>
      </c>
      <c r="BO119" s="189" t="s">
        <v>53</v>
      </c>
      <c r="BP119" s="124" t="s">
        <v>65</v>
      </c>
      <c r="BQ119" s="118" t="s">
        <v>65</v>
      </c>
      <c r="BS119" s="159" t="s">
        <v>39</v>
      </c>
      <c r="BT119" s="115" t="s">
        <v>39</v>
      </c>
      <c r="BU119" s="183" t="s">
        <v>53</v>
      </c>
      <c r="BV119" s="165" t="s">
        <v>53</v>
      </c>
      <c r="BW119" s="189" t="s">
        <v>53</v>
      </c>
      <c r="BX119" s="183" t="s">
        <v>53</v>
      </c>
      <c r="BY119" s="233" t="s">
        <v>36</v>
      </c>
      <c r="BZ119" s="96" t="s">
        <v>54</v>
      </c>
      <c r="CA119" s="156" t="s">
        <v>36</v>
      </c>
      <c r="CB119" s="162" t="s">
        <v>54</v>
      </c>
      <c r="CC119" s="120" t="s">
        <v>36</v>
      </c>
      <c r="CD119" s="181" t="s">
        <v>36</v>
      </c>
      <c r="CE119" s="201" t="s">
        <v>41</v>
      </c>
      <c r="CF119" s="123" t="s">
        <v>46</v>
      </c>
      <c r="CG119" s="200" t="s">
        <v>55</v>
      </c>
      <c r="CH119" s="165" t="s">
        <v>55</v>
      </c>
      <c r="CI119" s="169" t="s">
        <v>41</v>
      </c>
      <c r="CJ119" s="184" t="s">
        <v>46</v>
      </c>
      <c r="CK119" s="143" t="s">
        <v>55</v>
      </c>
      <c r="CL119" s="169" t="s">
        <v>41</v>
      </c>
      <c r="CM119" s="187" t="s">
        <v>41</v>
      </c>
      <c r="CN119" s="201" t="s">
        <v>41</v>
      </c>
      <c r="CO119" s="169" t="s">
        <v>41</v>
      </c>
      <c r="CP119" s="187" t="s">
        <v>41</v>
      </c>
      <c r="CQ119" s="162" t="s">
        <v>54</v>
      </c>
      <c r="CR119" s="169" t="s">
        <v>64</v>
      </c>
      <c r="CS119" s="187" t="s">
        <v>64</v>
      </c>
      <c r="CT119" s="165" t="s">
        <v>53</v>
      </c>
      <c r="CU119" s="124" t="s">
        <v>53</v>
      </c>
      <c r="CV119" s="183" t="s">
        <v>53</v>
      </c>
      <c r="CW119" s="165" t="s">
        <v>53</v>
      </c>
      <c r="CX119" s="124" t="s">
        <v>53</v>
      </c>
      <c r="CY119" s="183" t="s">
        <v>53</v>
      </c>
      <c r="CZ119" s="189" t="s">
        <v>53</v>
      </c>
      <c r="DA119" s="60"/>
      <c r="DB119" s="60"/>
      <c r="DC119" s="60"/>
      <c r="DD119" s="60"/>
      <c r="DE119" s="60"/>
      <c r="DF119" s="60"/>
      <c r="DG119" s="60"/>
      <c r="DH119" s="60"/>
      <c r="DI119" s="60"/>
      <c r="DJ119" s="60"/>
      <c r="DK119" s="60"/>
      <c r="DL119" s="60"/>
      <c r="DM119" s="60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4">
        <f>SUM(C106, -C112)</f>
        <v>0</v>
      </c>
      <c r="D120" s="167">
        <f>SUM(D56, -D57)</f>
        <v>1.3999999999999985E-3</v>
      </c>
      <c r="E120" s="97">
        <f>SUM(E55, -E56)</f>
        <v>9.0000000000000149E-4</v>
      </c>
      <c r="F120" s="150">
        <f>SUM(F56, -F57)</f>
        <v>4.2999999999999983E-3</v>
      </c>
      <c r="G120" s="149">
        <f>SUM(G56, -G57)</f>
        <v>6.8999999999999964E-3</v>
      </c>
      <c r="H120" s="119">
        <f>SUM(H56, -H57)</f>
        <v>9.7000000000000003E-3</v>
      </c>
      <c r="I120" s="188">
        <f>SUM(I56, -I57)</f>
        <v>3.0999999999999986E-3</v>
      </c>
      <c r="J120" s="149">
        <f>SUM(J55, -J56)</f>
        <v>3.7999999999999978E-3</v>
      </c>
      <c r="K120" s="119">
        <f>SUM(K55, -K56)</f>
        <v>1.2999999999999956E-3</v>
      </c>
      <c r="L120" s="188">
        <f>SUM(L57, -L58)</f>
        <v>5.9999999999999915E-3</v>
      </c>
      <c r="M120" s="149">
        <f>SUM(M55, -M56)</f>
        <v>9.5000000000000015E-3</v>
      </c>
      <c r="N120" s="209">
        <f>SUM(N56, -N57)</f>
        <v>8.000000000000021E-4</v>
      </c>
      <c r="O120" s="188">
        <f>SUM(O53, -O54)</f>
        <v>2.0999999999999994E-3</v>
      </c>
      <c r="P120" s="149">
        <f>SUM(P56, -P57)</f>
        <v>3.9999999999999758E-4</v>
      </c>
      <c r="Q120" s="209">
        <f>SUM(Q57, -Q58)</f>
        <v>6.0000000000000331E-4</v>
      </c>
      <c r="R120" s="188">
        <f>SUM(R56, -R57)</f>
        <v>1.9999999999999879E-4</v>
      </c>
      <c r="S120" s="239">
        <f>SUM(S54, -S55)</f>
        <v>2.8999999999999998E-3</v>
      </c>
      <c r="T120" s="97">
        <f>SUM(T57, -T58)</f>
        <v>1.9999999999999879E-4</v>
      </c>
      <c r="U120" s="237">
        <f>SUM(U53, -U54)</f>
        <v>1.11E-2</v>
      </c>
      <c r="V120" s="226">
        <f>SUM(V54, -V55)</f>
        <v>8.6999999999999994E-3</v>
      </c>
      <c r="W120" s="97">
        <f>SUM(W57, -W58)</f>
        <v>8.9999999999999802E-4</v>
      </c>
      <c r="X120" s="150">
        <f>SUM(X56, -X57)</f>
        <v>6.3E-3</v>
      </c>
      <c r="Y120" s="247">
        <f>SUM(Y54, -Y55)</f>
        <v>1.3000000000000025E-3</v>
      </c>
      <c r="Z120" s="248">
        <f>SUM(Z54, -Z55)</f>
        <v>1.1999999999999997E-3</v>
      </c>
      <c r="AA120" s="179">
        <f>SUM(AA51, -AA52)</f>
        <v>5.8999999999999886E-3</v>
      </c>
      <c r="AB120" s="247">
        <f>SUM(AB54, -AB55)</f>
        <v>1.4500000000000001E-2</v>
      </c>
      <c r="AC120" s="248">
        <f>SUM(AC54, -AC55)</f>
        <v>5.3E-3</v>
      </c>
      <c r="AD120" s="179">
        <f>SUM(AD57, -AD58)</f>
        <v>7.6000000000000095E-3</v>
      </c>
      <c r="AE120" s="226">
        <f>SUM(AE51, -AE52)</f>
        <v>3.8000000000000117E-3</v>
      </c>
      <c r="AF120" s="220">
        <f>SUM(AF56, -AF57)</f>
        <v>1.0599999999999998E-2</v>
      </c>
      <c r="AG120" s="237">
        <f>SUM(AG56, -AG57)</f>
        <v>2.2599999999999995E-2</v>
      </c>
      <c r="AH120" s="149">
        <f>SUM(AH51, -AH52)</f>
        <v>2.5400000000000006E-2</v>
      </c>
      <c r="AI120" s="209">
        <f>SUM(AI55, -AI56)</f>
        <v>1.3700000000000004E-2</v>
      </c>
      <c r="AJ120" s="188">
        <f>SUM(AJ55, -AJ56)</f>
        <v>8.3000000000000018E-3</v>
      </c>
      <c r="AK120" s="235">
        <f>SUM(AK54, -AK55)</f>
        <v>1.0500000000000002E-2</v>
      </c>
      <c r="AL120" s="220">
        <f>SUM(AL55, -AL56)</f>
        <v>1.54E-2</v>
      </c>
      <c r="AM120" s="272">
        <f t="shared" ref="AM120:AS120" si="381">SUM(AM56, -AM57)</f>
        <v>1.6199999999999992E-2</v>
      </c>
      <c r="AN120" s="247">
        <f t="shared" si="381"/>
        <v>1.1999999999999927E-3</v>
      </c>
      <c r="AO120" s="248">
        <f t="shared" si="381"/>
        <v>1.1200000000000002E-2</v>
      </c>
      <c r="AP120" s="274">
        <f t="shared" si="381"/>
        <v>5.3999999999999881E-3</v>
      </c>
      <c r="AQ120" s="247">
        <f t="shared" si="381"/>
        <v>8.3000000000000018E-3</v>
      </c>
      <c r="AR120" s="248">
        <f t="shared" si="381"/>
        <v>1.1000000000000038E-3</v>
      </c>
      <c r="AS120" s="274">
        <f t="shared" si="381"/>
        <v>3.4000000000000002E-3</v>
      </c>
      <c r="AT120" s="226">
        <f>SUM(AT54, -AT55)</f>
        <v>4.8999999999999998E-3</v>
      </c>
      <c r="AU120" s="220">
        <f>SUM(AU52, -AU53)</f>
        <v>4.8000000000000126E-3</v>
      </c>
      <c r="AV120" s="150">
        <f>SUM(AV51, -AV52)</f>
        <v>2.4999999999999883E-3</v>
      </c>
      <c r="AW120" s="247">
        <f>SUM(AW56, -AW57)</f>
        <v>8.4000000000000047E-3</v>
      </c>
      <c r="AX120" s="248">
        <f>SUM(AX56, -AX57)</f>
        <v>1.1499999999999996E-2</v>
      </c>
      <c r="AY120" s="274">
        <f>SUM(AY56, -AY57)</f>
        <v>1.4600000000000002E-2</v>
      </c>
      <c r="AZ120" s="149">
        <f>SUM(AZ53, -AZ54)</f>
        <v>1.6500000000000001E-2</v>
      </c>
      <c r="BA120" s="248">
        <f>SUM(BA56, -BA57)</f>
        <v>8.5999999999999965E-3</v>
      </c>
      <c r="BB120" s="179">
        <f>SUM(BB53, -BB54)</f>
        <v>2.6100000000000002E-2</v>
      </c>
      <c r="BC120" s="247">
        <f>SUM(BC56, -BC57)</f>
        <v>8.0000000000000071E-3</v>
      </c>
      <c r="BD120" s="248">
        <f>SUM(BD56, -BD57)</f>
        <v>1.1400000000000007E-2</v>
      </c>
      <c r="BE120" s="188">
        <f>SUM(BE55, -BE56)</f>
        <v>1.0700000000000001E-2</v>
      </c>
      <c r="BF120" s="167">
        <f>SUM(BF55, -BF56)</f>
        <v>7.0999999999999952E-3</v>
      </c>
      <c r="BG120" s="209">
        <f>SUM(BG55, -BG56)</f>
        <v>8.9999999999999802E-4</v>
      </c>
      <c r="BH120" s="188">
        <f>SUM(BH55, -BH56)</f>
        <v>6.0000000000000053E-3</v>
      </c>
      <c r="BI120" s="149">
        <f>SUM(BI53, -BI54)</f>
        <v>5.0000000000000044E-4</v>
      </c>
      <c r="BJ120" s="209">
        <f>SUM(BJ55, -BJ56)</f>
        <v>8.8000000000000023E-3</v>
      </c>
      <c r="BK120" s="188">
        <f>SUM(BK55, -BK56)</f>
        <v>9.6999999999999933E-3</v>
      </c>
      <c r="BL120" s="167">
        <f>SUM(BL55, -BL56)</f>
        <v>1.3600000000000001E-2</v>
      </c>
      <c r="BM120" s="209">
        <f>SUM(BM55, -BM56)</f>
        <v>1.4600000000000002E-2</v>
      </c>
      <c r="BN120" s="188">
        <f>SUM(BN56, -BN57)</f>
        <v>6.8000000000000005E-3</v>
      </c>
      <c r="BO120" s="117">
        <f>SUM(BO52, -BO53)</f>
        <v>2.0000000000000018E-3</v>
      </c>
      <c r="BP120" s="121">
        <f>SUM(BP51, -BP52)</f>
        <v>5.6999999999999829E-3</v>
      </c>
      <c r="BQ120" s="121">
        <f>SUM(BQ51, -BQ52)</f>
        <v>3.7999999999999978E-3</v>
      </c>
      <c r="BS120" s="167">
        <f>SUM(BS56, -BS57)</f>
        <v>5.0000000000000044E-4</v>
      </c>
      <c r="BT120" s="209">
        <f>SUM(BT56, -BT57)</f>
        <v>1.8999999999999989E-3</v>
      </c>
      <c r="BU120" s="188">
        <f>SUM(BU52, -BU53)</f>
        <v>8.7000000000000133E-3</v>
      </c>
      <c r="BV120" s="167">
        <f>SUM(BV52, -BV53)</f>
        <v>3.9999999999999758E-3</v>
      </c>
      <c r="BW120" s="209">
        <f>SUM(BW52, -BW53)</f>
        <v>8.9999999999999941E-3</v>
      </c>
      <c r="BX120" s="188">
        <f>SUM(BX52, -BX53)</f>
        <v>9.2000000000000137E-3</v>
      </c>
      <c r="BY120" s="235">
        <f>SUM(BY55, -BY56)</f>
        <v>1.2200000000000003E-2</v>
      </c>
      <c r="BZ120" s="97">
        <f>SUM(BZ53, -BZ54)</f>
        <v>7.6999999999999985E-3</v>
      </c>
      <c r="CA120" s="237">
        <f>SUM(CA55, -CA56)</f>
        <v>2.8999999999999998E-3</v>
      </c>
      <c r="CB120" s="149">
        <f>SUM(CB52, -CB53)</f>
        <v>1.1999999999999927E-3</v>
      </c>
      <c r="CC120" s="209">
        <f>SUM(CC55, -CC56)</f>
        <v>1.04E-2</v>
      </c>
      <c r="CD120" s="188">
        <f>SUM(CD55, -CD56)</f>
        <v>2.9400000000000003E-2</v>
      </c>
      <c r="CE120" s="149">
        <f>SUM(CE54, -CE55)</f>
        <v>2.3200000000000002E-2</v>
      </c>
      <c r="CF120" s="248">
        <f>SUM(CF56, -CF57)</f>
        <v>2.5700000000000001E-2</v>
      </c>
      <c r="CG120" s="179">
        <f>SUM(CG51, -CG52)</f>
        <v>4.7999999999999987E-3</v>
      </c>
      <c r="CH120" s="149">
        <f>SUM(CH51, -CH52)</f>
        <v>5.0999999999999934E-3</v>
      </c>
      <c r="CI120" s="119">
        <f>SUM(CI54, -CI55)</f>
        <v>1.55E-2</v>
      </c>
      <c r="CJ120" s="274">
        <f>SUM(CJ56, -CJ57)</f>
        <v>1.7199999999999993E-2</v>
      </c>
      <c r="CK120" s="149">
        <f>SUM(CK51, -CK52)</f>
        <v>3.2000000000000001E-2</v>
      </c>
      <c r="CL120" s="119">
        <f>SUM(CL54, -CL55)</f>
        <v>1.6399999999999998E-2</v>
      </c>
      <c r="CM120" s="179">
        <f>SUM(CM54, -CM55)</f>
        <v>8.8999999999999999E-3</v>
      </c>
      <c r="CN120" s="149">
        <f>SUM(CN54, -CN55)</f>
        <v>7.7999999999999996E-3</v>
      </c>
      <c r="CO120" s="119">
        <f>SUM(CO54, -CO55)</f>
        <v>9.4999999999999998E-3</v>
      </c>
      <c r="CP120" s="179">
        <f>SUM(CP54, -CP55)</f>
        <v>1.3899999999999999E-2</v>
      </c>
      <c r="CQ120" s="149">
        <f>SUM(CQ52, -CQ53)</f>
        <v>1.7999999999999988E-2</v>
      </c>
      <c r="CR120" s="119">
        <f t="shared" ref="CR120:CW120" si="382">SUM(CR53, -CR54)</f>
        <v>6.6999999999999976E-3</v>
      </c>
      <c r="CS120" s="179">
        <f t="shared" si="382"/>
        <v>9.099999999999997E-3</v>
      </c>
      <c r="CT120" s="167">
        <f t="shared" si="382"/>
        <v>3.4000000000000002E-3</v>
      </c>
      <c r="CU120" s="209">
        <f t="shared" si="382"/>
        <v>1.0500000000000009E-2</v>
      </c>
      <c r="CV120" s="188">
        <f t="shared" si="382"/>
        <v>1.2800000000000006E-2</v>
      </c>
      <c r="CW120" s="167">
        <f t="shared" si="382"/>
        <v>7.4999999999999928E-3</v>
      </c>
      <c r="CX120" s="209">
        <f>SUM(CX53, -CX54)</f>
        <v>7.9000000000000042E-3</v>
      </c>
      <c r="CY120" s="188">
        <f>SUM(CY53, -CY54)</f>
        <v>-2.3999999999999994E-3</v>
      </c>
      <c r="CZ120" s="209">
        <f>SUM(CZ53, -CZ54)</f>
        <v>3.2000000000000084E-3</v>
      </c>
      <c r="DA120" s="6">
        <f>SUM(DA105, -DA111)</f>
        <v>0</v>
      </c>
      <c r="DB120" s="6">
        <f>SUM(DB106, -DB112)</f>
        <v>0</v>
      </c>
      <c r="DC120" s="6">
        <f>SUM(DC105, -DC110)</f>
        <v>0</v>
      </c>
      <c r="DD120" s="6">
        <f>SUM(DD106, -DD112)</f>
        <v>0</v>
      </c>
      <c r="DE120" s="6">
        <f>SUM(DE106, -DE112)</f>
        <v>0</v>
      </c>
      <c r="DF120" s="6">
        <f>SUM(DF106, -DF112)</f>
        <v>0</v>
      </c>
      <c r="DG120" s="6">
        <f>SUM(DG105, -DG111)</f>
        <v>0</v>
      </c>
      <c r="DH120" s="6">
        <f>SUM(DH106, -DH112)</f>
        <v>0</v>
      </c>
      <c r="DI120" s="6">
        <f>SUM(DI105, -DI110)</f>
        <v>0</v>
      </c>
      <c r="DJ120" s="6">
        <f>SUM(DJ106, -DJ112)</f>
        <v>0</v>
      </c>
      <c r="DK120" s="6">
        <f>SUM(DK106, -DK112)</f>
        <v>0</v>
      </c>
      <c r="DL120" s="6">
        <f>SUM(DL106, -DL112)</f>
        <v>0</v>
      </c>
      <c r="DM120" s="6">
        <f>SUM(DM105, -DM111)</f>
        <v>0</v>
      </c>
      <c r="DN120" s="6">
        <f>SUM(DN106, -DN112)</f>
        <v>0</v>
      </c>
      <c r="DO120" s="6">
        <f>SUM(DO105, -DO110)</f>
        <v>0</v>
      </c>
      <c r="DP120" s="6">
        <f>SUM(DP106, -DP112)</f>
        <v>0</v>
      </c>
      <c r="DQ120" s="6">
        <f>SUM(DQ106, -DQ112)</f>
        <v>0</v>
      </c>
      <c r="DR120" s="6">
        <f>SUM(DR106, -DR112)</f>
        <v>0</v>
      </c>
      <c r="DS120" s="6">
        <f>SUM(DS105, -DS111)</f>
        <v>0</v>
      </c>
      <c r="DT120" s="6">
        <f>SUM(DT106, -DT112)</f>
        <v>0</v>
      </c>
      <c r="DU120" s="6">
        <f>SUM(DU105, -DU110)</f>
        <v>0</v>
      </c>
      <c r="DV120" s="6">
        <f>SUM(DV106, -DV112)</f>
        <v>0</v>
      </c>
      <c r="DW120" s="6">
        <f>SUM(DW106, -DW112)</f>
        <v>0</v>
      </c>
      <c r="DX120" s="6">
        <f>SUM(DX106, -DX112)</f>
        <v>0</v>
      </c>
      <c r="DY120" s="6">
        <f>SUM(DY105, -DY111)</f>
        <v>0</v>
      </c>
      <c r="DZ120" s="6">
        <f>SUM(DZ106, -DZ112)</f>
        <v>0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6">
        <f>SUM(EK105, -EK110)</f>
        <v>0</v>
      </c>
      <c r="EL120" s="6">
        <f>SUM(EL106, -EL112)</f>
        <v>0</v>
      </c>
      <c r="EM120" s="6">
        <f>SUM(EM106, -EM112)</f>
        <v>0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E123" s="49" t="s">
        <v>35</v>
      </c>
      <c r="CF123" s="49" t="s">
        <v>91</v>
      </c>
      <c r="CG123" s="49" t="s">
        <v>1</v>
      </c>
      <c r="CH123" s="50"/>
      <c r="CI123" s="49"/>
      <c r="CJ123" s="49" t="s">
        <v>4</v>
      </c>
      <c r="CK123" s="49" t="s">
        <v>5</v>
      </c>
      <c r="CL123" s="49" t="s">
        <v>6</v>
      </c>
      <c r="CM123" s="49" t="s">
        <v>7</v>
      </c>
      <c r="CN123" s="49" t="s">
        <v>8</v>
      </c>
      <c r="CO123" s="50"/>
      <c r="CP123" s="50"/>
      <c r="CQ123" s="49" t="s">
        <v>11</v>
      </c>
      <c r="CR123" s="49" t="s">
        <v>12</v>
      </c>
      <c r="CS123" s="49" t="s">
        <v>13</v>
      </c>
      <c r="CT123" s="49" t="s">
        <v>14</v>
      </c>
      <c r="CU123" s="49" t="s">
        <v>15</v>
      </c>
      <c r="CV123" s="50"/>
      <c r="CW123" s="50" t="s">
        <v>62</v>
      </c>
      <c r="CX123" s="49" t="s">
        <v>18</v>
      </c>
      <c r="CY123" s="49" t="s">
        <v>19</v>
      </c>
      <c r="CZ123" s="49" t="s">
        <v>20</v>
      </c>
      <c r="DA123" s="49" t="s">
        <v>21</v>
      </c>
      <c r="DB123" s="49" t="s">
        <v>22</v>
      </c>
      <c r="DC123" s="50"/>
      <c r="DD123" s="50"/>
      <c r="DE123" s="49" t="s">
        <v>25</v>
      </c>
      <c r="DF123" s="49" t="s">
        <v>26</v>
      </c>
      <c r="DG123" s="49" t="s">
        <v>27</v>
      </c>
      <c r="DH123" s="49" t="s">
        <v>28</v>
      </c>
      <c r="DI123" s="50"/>
      <c r="DJ123" s="50"/>
      <c r="DK123" s="50"/>
      <c r="DL123" s="50"/>
      <c r="DM123" s="50"/>
      <c r="DN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1" t="s">
        <v>87</v>
      </c>
    </row>
    <row r="124" spans="1:279" ht="15.75" thickBot="1" x14ac:dyDescent="0.3">
      <c r="CF124" t="s">
        <v>62</v>
      </c>
      <c r="CG124" s="91">
        <v>3.0800000000000001E-2</v>
      </c>
      <c r="CH124" s="15"/>
      <c r="CI124" s="15" t="s">
        <v>62</v>
      </c>
      <c r="CJ124" s="91">
        <v>3.7900000000000003E-2</v>
      </c>
      <c r="CK124" s="7">
        <v>4.0899999999999999E-2</v>
      </c>
      <c r="CL124" s="7">
        <v>8.9599999999999999E-2</v>
      </c>
      <c r="CM124" s="7">
        <v>9.9299999999999999E-2</v>
      </c>
      <c r="CN124" s="7">
        <v>9.8400000000000001E-2</v>
      </c>
      <c r="CO124" s="15" t="s">
        <v>62</v>
      </c>
      <c r="CP124" s="15" t="s">
        <v>62</v>
      </c>
      <c r="CQ124" s="7">
        <v>0.1246</v>
      </c>
      <c r="CR124" s="7">
        <v>0.1104</v>
      </c>
      <c r="CS124" s="7">
        <v>0.12</v>
      </c>
      <c r="CT124" s="7">
        <v>0.1076</v>
      </c>
      <c r="CU124" s="7">
        <v>8.8900000000000007E-2</v>
      </c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3" t="s">
        <v>32</v>
      </c>
      <c r="DM124" s="3" t="s">
        <v>33</v>
      </c>
      <c r="DN124" s="3" t="s">
        <v>34</v>
      </c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</row>
    <row r="125" spans="1:279" ht="15.75" thickBot="1" x14ac:dyDescent="0.3">
      <c r="CG125" s="137">
        <v>1.77E-2</v>
      </c>
      <c r="CH125" s="6" t="s">
        <v>62</v>
      </c>
      <c r="CI125" s="6"/>
      <c r="CJ125" s="89">
        <v>2.9100000000000001E-2</v>
      </c>
      <c r="CK125" s="41">
        <v>3.6999999999999998E-2</v>
      </c>
      <c r="CL125" s="16">
        <v>3.5400000000000001E-2</v>
      </c>
      <c r="CM125" s="93">
        <v>3.0499999999999999E-2</v>
      </c>
      <c r="CN125" s="93">
        <v>4.5400000000000003E-2</v>
      </c>
      <c r="CO125" s="6"/>
      <c r="CP125" s="6" t="s">
        <v>62</v>
      </c>
      <c r="CQ125" s="93">
        <v>4.19E-2</v>
      </c>
      <c r="CR125" s="41">
        <v>4.3900000000000002E-2</v>
      </c>
      <c r="CS125" s="41">
        <v>4.1200000000000001E-2</v>
      </c>
      <c r="CT125" s="35">
        <v>1.7600000000000001E-2</v>
      </c>
      <c r="CU125" s="35">
        <v>2.8500000000000001E-2</v>
      </c>
      <c r="CV125" s="6"/>
      <c r="CW125" s="6" t="s">
        <v>62</v>
      </c>
      <c r="CX125" s="6"/>
      <c r="CY125" s="6"/>
      <c r="CZ125" s="6" t="s">
        <v>62</v>
      </c>
      <c r="DA125" s="6"/>
      <c r="DB125" s="6" t="s">
        <v>62</v>
      </c>
      <c r="DC125" s="6"/>
      <c r="DD125" s="6" t="s">
        <v>62</v>
      </c>
      <c r="DE125" s="6"/>
      <c r="DF125" s="6"/>
      <c r="DG125" s="6" t="s">
        <v>62</v>
      </c>
      <c r="DH125" s="6"/>
      <c r="DI125" s="6" t="s">
        <v>62</v>
      </c>
      <c r="DJ125" s="6"/>
      <c r="DK125" s="6" t="s">
        <v>62</v>
      </c>
      <c r="DL125" s="52">
        <f>MIN(CZ89:CZ93,CZ95:CZ100,CZ106:CZ112,CZ110:CZ117,CZ103:CZ115,CZ113:CZ114,CZ120)</f>
        <v>3.2000000000000084E-3</v>
      </c>
      <c r="DM125" s="52">
        <f>AVERAGE(DA87:DA93,DA95:DA100,DA102:DA106,DA108:DA111,DA113:DA115,DA117:DA118,DA120)</f>
        <v>0</v>
      </c>
      <c r="DN125" s="52">
        <f>MAX(DB87:DB93,DB95:DB100,DB102:DB106,DB108:DB111,DB113:DB115,DB117:DB118,DB120)</f>
        <v>0</v>
      </c>
      <c r="EM125" s="6"/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</row>
    <row r="126" spans="1:279" ht="15.75" thickBot="1" x14ac:dyDescent="0.3">
      <c r="CE126" t="s">
        <v>62</v>
      </c>
      <c r="CF126" t="s">
        <v>62</v>
      </c>
      <c r="CG126" s="89">
        <v>1.2699999999999999E-2</v>
      </c>
      <c r="CI126" s="6"/>
      <c r="CJ126" s="137">
        <v>2.3099999999999999E-2</v>
      </c>
      <c r="CK126" s="35">
        <v>1.49E-2</v>
      </c>
      <c r="CL126" s="41">
        <v>3.2399999999999998E-2</v>
      </c>
      <c r="CM126" s="16">
        <v>2.92E-2</v>
      </c>
      <c r="CN126" s="48">
        <v>2.1999999999999999E-2</v>
      </c>
      <c r="CO126" s="6"/>
      <c r="CQ126" s="41">
        <v>1.9300000000000001E-2</v>
      </c>
      <c r="CR126" s="16">
        <v>3.8800000000000001E-2</v>
      </c>
      <c r="CS126" s="16">
        <v>5.5999999999999999E-3</v>
      </c>
      <c r="CT126" s="16">
        <v>1.7500000000000002E-2</v>
      </c>
      <c r="CU126" s="41">
        <v>1.26E-2</v>
      </c>
      <c r="CV126" s="6"/>
      <c r="CX126" s="6"/>
      <c r="CY126" s="6"/>
      <c r="DA126" s="6"/>
      <c r="DC126" s="6"/>
      <c r="DE126" s="6"/>
      <c r="DF126" s="6"/>
      <c r="DH126" s="6"/>
      <c r="DJ126" s="6"/>
      <c r="DK126" s="53"/>
      <c r="DL126" s="54"/>
      <c r="DM126" s="55" t="s">
        <v>73</v>
      </c>
      <c r="DN126" s="54"/>
      <c r="EK126" t="s">
        <v>62</v>
      </c>
      <c r="EL126" t="s">
        <v>62</v>
      </c>
      <c r="EM126" s="6"/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</row>
    <row r="127" spans="1:279" ht="15.75" thickBot="1" x14ac:dyDescent="0.3">
      <c r="CE127" t="s">
        <v>62</v>
      </c>
      <c r="CG127" s="87">
        <v>4.7999999999999996E-3</v>
      </c>
      <c r="CH127" s="6" t="s">
        <v>62</v>
      </c>
      <c r="CI127" s="6"/>
      <c r="CJ127" s="87">
        <v>6.9999999999999999E-4</v>
      </c>
      <c r="CK127" s="16">
        <v>1.32E-2</v>
      </c>
      <c r="CL127" s="93">
        <v>2.2200000000000001E-2</v>
      </c>
      <c r="CM127" s="48">
        <v>2.0199999999999999E-2</v>
      </c>
      <c r="CN127" s="16">
        <v>1.9900000000000001E-2</v>
      </c>
      <c r="CO127" s="6"/>
      <c r="CP127" s="6" t="s">
        <v>62</v>
      </c>
      <c r="CQ127" s="16">
        <v>1.5900000000000001E-2</v>
      </c>
      <c r="CR127" s="93">
        <v>6.1999999999999998E-3</v>
      </c>
      <c r="CS127" s="93">
        <v>-5.4000000000000003E-3</v>
      </c>
      <c r="CT127" s="93">
        <v>1.34E-2</v>
      </c>
      <c r="CU127" s="16">
        <v>-3.8999999999999998E-3</v>
      </c>
      <c r="CV127" s="6"/>
      <c r="CW127" s="6" t="s">
        <v>62</v>
      </c>
      <c r="CX127" s="6"/>
      <c r="CY127" s="6"/>
      <c r="CZ127" s="6" t="s">
        <v>62</v>
      </c>
      <c r="DA127" s="6"/>
      <c r="DB127" s="6" t="s">
        <v>62</v>
      </c>
      <c r="DC127" s="6"/>
      <c r="DD127" s="6" t="s">
        <v>62</v>
      </c>
      <c r="DE127" s="6"/>
      <c r="DF127" s="6"/>
      <c r="DG127" s="6" t="s">
        <v>62</v>
      </c>
      <c r="DH127" s="6"/>
      <c r="DI127" s="6" t="s">
        <v>62</v>
      </c>
      <c r="DJ127" s="6"/>
      <c r="DK127" s="6" t="s">
        <v>62</v>
      </c>
      <c r="DL127" s="55"/>
      <c r="DM127" s="55" t="s">
        <v>74</v>
      </c>
      <c r="DN127" s="55"/>
      <c r="EK127" t="s">
        <v>62</v>
      </c>
      <c r="EM127" s="6"/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</row>
    <row r="128" spans="1:279" ht="15.75" thickBot="1" x14ac:dyDescent="0.3">
      <c r="CE128" t="s">
        <v>62</v>
      </c>
      <c r="CG128" s="88">
        <v>-2.3999999999999998E-3</v>
      </c>
      <c r="CH128" t="s">
        <v>62</v>
      </c>
      <c r="CI128" s="6"/>
      <c r="CJ128" s="90">
        <v>-6.4999999999999997E-3</v>
      </c>
      <c r="CK128" s="31">
        <v>-4.4999999999999997E-3</v>
      </c>
      <c r="CL128" s="48">
        <v>-1.8E-3</v>
      </c>
      <c r="CM128" s="22">
        <v>1.9300000000000001E-2</v>
      </c>
      <c r="CN128" s="22">
        <v>1.04E-2</v>
      </c>
      <c r="CO128" s="6"/>
      <c r="CP128" t="s">
        <v>62</v>
      </c>
      <c r="CQ128" s="48">
        <v>5.9999999999999995E-4</v>
      </c>
      <c r="CR128" s="22">
        <v>-1.4E-3</v>
      </c>
      <c r="CS128" s="35">
        <v>-1.66E-2</v>
      </c>
      <c r="CT128" s="41">
        <v>3.7000000000000002E-3</v>
      </c>
      <c r="CU128" s="93">
        <v>-5.7999999999999996E-3</v>
      </c>
      <c r="CV128" s="6"/>
      <c r="CW128" t="s">
        <v>62</v>
      </c>
      <c r="CX128" s="6"/>
      <c r="CY128" s="6"/>
      <c r="CZ128" t="s">
        <v>62</v>
      </c>
      <c r="DA128" s="6"/>
      <c r="DB128" t="s">
        <v>62</v>
      </c>
      <c r="DC128" s="6"/>
      <c r="DD128" t="s">
        <v>62</v>
      </c>
      <c r="DE128" s="6"/>
      <c r="DF128" s="6"/>
      <c r="DG128" t="s">
        <v>62</v>
      </c>
      <c r="DH128" s="6"/>
      <c r="DI128" t="s">
        <v>62</v>
      </c>
      <c r="DJ128" s="6"/>
      <c r="DK128" s="53" t="s">
        <v>62</v>
      </c>
      <c r="DL128" s="3" t="s">
        <v>32</v>
      </c>
      <c r="DM128" s="3" t="s">
        <v>33</v>
      </c>
      <c r="DN128" s="3" t="s">
        <v>34</v>
      </c>
      <c r="EK128" t="s">
        <v>62</v>
      </c>
      <c r="EM128" s="6"/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</row>
    <row r="129" spans="1:209" ht="15.75" thickBot="1" x14ac:dyDescent="0.3">
      <c r="CE129" t="s">
        <v>62</v>
      </c>
      <c r="CG129" s="90">
        <v>-1.23E-2</v>
      </c>
      <c r="CH129" s="6"/>
      <c r="CI129" s="6"/>
      <c r="CJ129" s="88">
        <v>-9.7999999999999997E-3</v>
      </c>
      <c r="CK129" s="93">
        <v>-5.7999999999999996E-3</v>
      </c>
      <c r="CL129" s="22">
        <v>-4.1000000000000003E-3</v>
      </c>
      <c r="CM129" s="41">
        <v>-1.34E-2</v>
      </c>
      <c r="CN129" s="41">
        <v>8.5000000000000006E-3</v>
      </c>
      <c r="CO129" s="6"/>
      <c r="CP129" s="6"/>
      <c r="CQ129" s="22">
        <v>-1.1599999999999999E-2</v>
      </c>
      <c r="CR129" s="48">
        <v>-2.1499999999999998E-2</v>
      </c>
      <c r="CS129" s="22">
        <v>-1.84E-2</v>
      </c>
      <c r="CT129" s="48">
        <v>-2.9899999999999999E-2</v>
      </c>
      <c r="CU129" s="22">
        <v>-2.35E-2</v>
      </c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52" t="e">
        <f>MIN(CZ94,CZ105,CZ109,CZ118,CZ116,CZ119,#REF!,#REF!)</f>
        <v>#REF!</v>
      </c>
      <c r="DM129" s="52">
        <f>AVERAGE(DA94,DA101,DA107,DA112,DA116,DA119,DA121,DA122)</f>
        <v>0</v>
      </c>
      <c r="DN129" s="52">
        <f>MAX(DB94,DB101,DB107,DB112,DB116,DB119,DB121,DB122)</f>
        <v>0</v>
      </c>
      <c r="EK129" t="s">
        <v>62</v>
      </c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</row>
    <row r="130" spans="1:209" ht="15.75" thickBot="1" x14ac:dyDescent="0.3">
      <c r="CE130" t="s">
        <v>62</v>
      </c>
      <c r="CG130" s="92">
        <v>-1.78E-2</v>
      </c>
      <c r="CH130" s="6"/>
      <c r="CI130" s="6" t="s">
        <v>62</v>
      </c>
      <c r="CJ130" s="92">
        <v>-2.47E-2</v>
      </c>
      <c r="CK130" s="48">
        <v>-4.6199999999999998E-2</v>
      </c>
      <c r="CL130" s="35">
        <v>-7.9299999999999995E-2</v>
      </c>
      <c r="CM130" s="31">
        <v>-8.5999999999999993E-2</v>
      </c>
      <c r="CN130" s="35">
        <v>-0.1022</v>
      </c>
      <c r="CO130" s="6"/>
      <c r="CP130" s="6"/>
      <c r="CQ130" s="35">
        <v>-8.8300000000000003E-2</v>
      </c>
      <c r="CR130" s="31">
        <v>-7.8899999999999998E-2</v>
      </c>
      <c r="CS130" s="48">
        <v>-5.11E-2</v>
      </c>
      <c r="CT130" s="22">
        <v>-5.9299999999999999E-2</v>
      </c>
      <c r="CU130" s="48">
        <v>-4.6800000000000001E-2</v>
      </c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54"/>
      <c r="DM130" s="55" t="s">
        <v>75</v>
      </c>
      <c r="DN130" s="54"/>
      <c r="EK130" t="s">
        <v>62</v>
      </c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</row>
    <row r="131" spans="1:209" ht="15.75" thickBot="1" x14ac:dyDescent="0.3">
      <c r="CF131" t="s">
        <v>62</v>
      </c>
      <c r="CG131" s="86">
        <v>-3.3500000000000002E-2</v>
      </c>
      <c r="CH131" s="10" t="s">
        <v>62</v>
      </c>
      <c r="CI131" s="10" t="s">
        <v>62</v>
      </c>
      <c r="CJ131" s="86">
        <v>-4.9799999999999997E-2</v>
      </c>
      <c r="CK131" s="22">
        <v>-4.9500000000000002E-2</v>
      </c>
      <c r="CL131" s="31">
        <v>-9.4399999999999998E-2</v>
      </c>
      <c r="CM131" s="35">
        <v>-9.9099999999999994E-2</v>
      </c>
      <c r="CN131" s="31">
        <v>-0.1024</v>
      </c>
      <c r="CO131" s="10"/>
      <c r="CP131" s="6" t="s">
        <v>62</v>
      </c>
      <c r="CQ131" s="31">
        <v>-0.1024</v>
      </c>
      <c r="CR131" s="35">
        <v>-9.7500000000000003E-2</v>
      </c>
      <c r="CS131" s="31">
        <v>-7.5300000000000006E-2</v>
      </c>
      <c r="CT131" s="31">
        <v>-7.0599999999999996E-2</v>
      </c>
      <c r="CU131" s="31">
        <v>-0.05</v>
      </c>
      <c r="CV131" s="6"/>
      <c r="CW131" s="10" t="s">
        <v>62</v>
      </c>
      <c r="CX131" s="6" t="s">
        <v>62</v>
      </c>
      <c r="CY131" s="10" t="s">
        <v>62</v>
      </c>
      <c r="CZ131" s="10" t="s">
        <v>62</v>
      </c>
      <c r="DA131" s="10"/>
      <c r="DB131" s="10" t="s">
        <v>62</v>
      </c>
      <c r="DC131" s="10"/>
      <c r="DD131" s="10" t="s">
        <v>62</v>
      </c>
      <c r="DE131" s="10"/>
      <c r="DF131" s="10"/>
      <c r="DG131" s="10" t="s">
        <v>62</v>
      </c>
      <c r="DH131" s="10"/>
      <c r="DI131" s="10" t="s">
        <v>62</v>
      </c>
      <c r="DJ131" s="10"/>
      <c r="DK131" s="10" t="s">
        <v>62</v>
      </c>
      <c r="DL131" s="63"/>
      <c r="DM131" s="63" t="s">
        <v>76</v>
      </c>
      <c r="DN131" s="63"/>
      <c r="EM131" s="10"/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</row>
    <row r="132" spans="1:209" s="298" customFormat="1" ht="15.75" thickBot="1" x14ac:dyDescent="0.3">
      <c r="A132" s="297"/>
      <c r="BS132" s="283" t="s">
        <v>91</v>
      </c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K132" s="283" t="s">
        <v>91</v>
      </c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</row>
    <row r="133" spans="1:209" ht="15.75" thickBot="1" x14ac:dyDescent="0.3">
      <c r="BS133" s="249"/>
      <c r="BT133" s="65">
        <v>43132</v>
      </c>
      <c r="BU133" s="252" t="s">
        <v>77</v>
      </c>
      <c r="BV133" s="253"/>
      <c r="BW133" s="70">
        <v>43135</v>
      </c>
      <c r="BX133" s="300"/>
      <c r="BY133" s="253"/>
      <c r="BZ133" s="70">
        <v>43136</v>
      </c>
      <c r="CA133" s="255"/>
      <c r="CB133" s="253"/>
      <c r="CC133" s="70">
        <v>43137</v>
      </c>
      <c r="CD133" s="305"/>
      <c r="CE133" s="253"/>
      <c r="CF133" s="70">
        <v>43138</v>
      </c>
      <c r="CG133" s="254"/>
      <c r="CH133" s="253"/>
      <c r="CI133" s="70">
        <v>43108</v>
      </c>
      <c r="CJ133" s="255"/>
      <c r="CK133" s="256"/>
      <c r="CL133" s="75">
        <v>43142</v>
      </c>
      <c r="CM133" s="257"/>
      <c r="CN133" s="256"/>
      <c r="CO133" s="75">
        <v>43143</v>
      </c>
      <c r="CP133" s="257"/>
      <c r="CQ133" s="256"/>
      <c r="CR133" s="75">
        <v>43144</v>
      </c>
      <c r="CS133" s="257"/>
      <c r="CT133" s="256"/>
      <c r="CU133" s="75">
        <v>43145</v>
      </c>
      <c r="CV133" s="257"/>
      <c r="CW133" s="256"/>
      <c r="CX133" s="75">
        <v>43146</v>
      </c>
      <c r="CY133" s="257"/>
      <c r="CZ133" s="308"/>
      <c r="DA133" s="78">
        <v>43149</v>
      </c>
      <c r="DB133" s="79"/>
      <c r="DC133" s="77"/>
      <c r="DD133" s="78">
        <v>43150</v>
      </c>
      <c r="DE133" s="79"/>
      <c r="DF133" s="77"/>
      <c r="DG133" s="78">
        <v>43151</v>
      </c>
      <c r="DH133" s="79"/>
      <c r="DI133" s="77"/>
      <c r="DJ133" s="78">
        <v>43152</v>
      </c>
      <c r="DK133" s="79"/>
      <c r="DL133" s="77"/>
      <c r="DM133" s="78">
        <v>43153</v>
      </c>
      <c r="DN133" s="79"/>
      <c r="DO133" s="64"/>
      <c r="DP133" s="65">
        <v>43156</v>
      </c>
      <c r="DQ133" s="66"/>
      <c r="DR133" s="64"/>
      <c r="DS133" s="65">
        <v>43157</v>
      </c>
      <c r="DT133" s="66"/>
      <c r="DU133" s="64"/>
      <c r="DV133" s="65">
        <v>43158</v>
      </c>
      <c r="DW133" s="66"/>
      <c r="DX133" s="64"/>
      <c r="DY133" s="65">
        <v>43159</v>
      </c>
      <c r="DZ133" s="66"/>
      <c r="EA133" s="69"/>
      <c r="EB133" s="70"/>
      <c r="EC133" s="73"/>
      <c r="ED133" s="69"/>
      <c r="EE133" s="70"/>
      <c r="EF133" s="73"/>
      <c r="EG133" s="69"/>
      <c r="EH133" s="70"/>
      <c r="EI133" s="73"/>
      <c r="EK133" s="64"/>
      <c r="EL133" s="65">
        <v>43525</v>
      </c>
      <c r="EM133" s="68" t="s">
        <v>77</v>
      </c>
      <c r="EN133" s="69"/>
      <c r="EO133" s="70">
        <v>43528</v>
      </c>
      <c r="EP133" s="80"/>
      <c r="EQ133" s="72"/>
      <c r="ER133" s="70">
        <v>43529</v>
      </c>
      <c r="ES133" s="73"/>
      <c r="ET133" s="69"/>
      <c r="EU133" s="70">
        <v>43530</v>
      </c>
      <c r="EV133" s="81"/>
      <c r="EW133" s="72"/>
      <c r="EX133" s="70">
        <v>43531</v>
      </c>
      <c r="EY133" s="71"/>
      <c r="EZ133" s="72"/>
      <c r="FA133" s="70">
        <v>43532</v>
      </c>
      <c r="FB133" s="73"/>
      <c r="FC133" s="74"/>
      <c r="FD133" s="75">
        <v>43535</v>
      </c>
      <c r="FE133" s="76"/>
      <c r="FF133" s="74"/>
      <c r="FG133" s="75">
        <v>43536</v>
      </c>
      <c r="FH133" s="76"/>
      <c r="FI133" s="74"/>
      <c r="FJ133" s="75">
        <v>43537</v>
      </c>
      <c r="FK133" s="76"/>
      <c r="FL133" s="74"/>
      <c r="FM133" s="75">
        <v>43528</v>
      </c>
      <c r="FN133" s="76"/>
      <c r="FO133" s="74"/>
      <c r="FP133" s="75">
        <v>43539</v>
      </c>
      <c r="FQ133" s="76"/>
      <c r="FR133" s="77"/>
      <c r="FS133" s="78">
        <v>43542</v>
      </c>
      <c r="FT133" s="79"/>
      <c r="FU133" s="77"/>
      <c r="FV133" s="78">
        <v>43543</v>
      </c>
      <c r="FW133" s="79"/>
      <c r="FX133" s="77"/>
      <c r="FY133" s="78">
        <v>43544</v>
      </c>
      <c r="FZ133" s="79"/>
      <c r="GA133" s="77"/>
      <c r="GB133" s="78">
        <v>43545</v>
      </c>
      <c r="GC133" s="79"/>
      <c r="GD133" s="77"/>
      <c r="GE133" s="78">
        <v>43546</v>
      </c>
      <c r="GF133" s="79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9"/>
      <c r="GW133" s="70"/>
      <c r="GX133" s="73"/>
      <c r="GY133" s="69"/>
      <c r="GZ133" s="70"/>
      <c r="HA133" s="73"/>
    </row>
    <row r="134" spans="1:209" ht="15.75" thickBot="1" x14ac:dyDescent="0.3">
      <c r="BS134" s="126" t="s">
        <v>78</v>
      </c>
      <c r="BT134" s="56" t="s">
        <v>79</v>
      </c>
      <c r="BU134" s="127" t="s">
        <v>80</v>
      </c>
      <c r="BV134" s="126" t="s">
        <v>78</v>
      </c>
      <c r="BW134" s="56" t="s">
        <v>79</v>
      </c>
      <c r="BX134" s="127" t="s">
        <v>80</v>
      </c>
      <c r="BY134" s="126" t="s">
        <v>78</v>
      </c>
      <c r="BZ134" s="56" t="s">
        <v>79</v>
      </c>
      <c r="CA134" s="127" t="s">
        <v>80</v>
      </c>
      <c r="CB134" s="126" t="s">
        <v>78</v>
      </c>
      <c r="CC134" s="56" t="s">
        <v>79</v>
      </c>
      <c r="CD134" s="127" t="s">
        <v>80</v>
      </c>
      <c r="CE134" s="126" t="s">
        <v>78</v>
      </c>
      <c r="CF134" s="56" t="s">
        <v>79</v>
      </c>
      <c r="CG134" s="127" t="s">
        <v>80</v>
      </c>
      <c r="CH134" s="126" t="s">
        <v>78</v>
      </c>
      <c r="CI134" s="56" t="s">
        <v>79</v>
      </c>
      <c r="CJ134" s="127" t="s">
        <v>80</v>
      </c>
      <c r="CK134" s="126" t="s">
        <v>78</v>
      </c>
      <c r="CL134" s="56" t="s">
        <v>79</v>
      </c>
      <c r="CM134" s="127" t="s">
        <v>80</v>
      </c>
      <c r="CN134" s="126" t="s">
        <v>78</v>
      </c>
      <c r="CO134" s="56" t="s">
        <v>79</v>
      </c>
      <c r="CP134" s="127" t="s">
        <v>80</v>
      </c>
      <c r="CQ134" s="126" t="s">
        <v>78</v>
      </c>
      <c r="CR134" s="56" t="s">
        <v>79</v>
      </c>
      <c r="CS134" s="127" t="s">
        <v>80</v>
      </c>
      <c r="CT134" s="126" t="s">
        <v>78</v>
      </c>
      <c r="CU134" s="56" t="s">
        <v>79</v>
      </c>
      <c r="CV134" s="127" t="s">
        <v>80</v>
      </c>
      <c r="CW134" s="126" t="s">
        <v>78</v>
      </c>
      <c r="CX134" s="56" t="s">
        <v>79</v>
      </c>
      <c r="CY134" s="127" t="s">
        <v>80</v>
      </c>
      <c r="CZ134" s="267" t="s">
        <v>78</v>
      </c>
      <c r="DA134" s="56" t="s">
        <v>79</v>
      </c>
      <c r="DB134" s="56" t="s">
        <v>80</v>
      </c>
      <c r="DC134" s="56" t="s">
        <v>78</v>
      </c>
      <c r="DD134" s="56" t="s">
        <v>79</v>
      </c>
      <c r="DE134" s="56" t="s">
        <v>80</v>
      </c>
      <c r="DF134" s="56" t="s">
        <v>78</v>
      </c>
      <c r="DG134" s="56" t="s">
        <v>79</v>
      </c>
      <c r="DH134" s="56" t="s">
        <v>80</v>
      </c>
      <c r="DI134" s="56" t="s">
        <v>78</v>
      </c>
      <c r="DJ134" s="56" t="s">
        <v>79</v>
      </c>
      <c r="DK134" s="56" t="s">
        <v>80</v>
      </c>
      <c r="DL134" s="56" t="s">
        <v>78</v>
      </c>
      <c r="DM134" s="56" t="s">
        <v>79</v>
      </c>
      <c r="DN134" s="56" t="s">
        <v>80</v>
      </c>
      <c r="DO134" s="56" t="s">
        <v>78</v>
      </c>
      <c r="DP134" s="56" t="s">
        <v>79</v>
      </c>
      <c r="DQ134" s="56" t="s">
        <v>80</v>
      </c>
      <c r="DR134" s="56" t="s">
        <v>78</v>
      </c>
      <c r="DS134" s="56" t="s">
        <v>79</v>
      </c>
      <c r="DT134" s="56" t="s">
        <v>80</v>
      </c>
      <c r="DU134" s="56" t="s">
        <v>78</v>
      </c>
      <c r="DV134" s="56" t="s">
        <v>79</v>
      </c>
      <c r="DW134" s="56" t="s">
        <v>80</v>
      </c>
      <c r="DX134" s="5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</row>
    <row r="135" spans="1:209" ht="15.75" thickBot="1" x14ac:dyDescent="0.3">
      <c r="BS135" s="128" t="s">
        <v>81</v>
      </c>
      <c r="BT135" s="55" t="s">
        <v>82</v>
      </c>
      <c r="BU135" s="129" t="s">
        <v>83</v>
      </c>
      <c r="BV135" s="128" t="s">
        <v>81</v>
      </c>
      <c r="BW135" s="55" t="s">
        <v>82</v>
      </c>
      <c r="BX135" s="129" t="s">
        <v>83</v>
      </c>
      <c r="BY135" s="128" t="s">
        <v>81</v>
      </c>
      <c r="BZ135" s="55" t="s">
        <v>82</v>
      </c>
      <c r="CA135" s="129" t="s">
        <v>83</v>
      </c>
      <c r="CB135" s="128" t="s">
        <v>81</v>
      </c>
      <c r="CC135" s="55" t="s">
        <v>82</v>
      </c>
      <c r="CD135" s="129" t="s">
        <v>83</v>
      </c>
      <c r="CE135" s="128" t="s">
        <v>81</v>
      </c>
      <c r="CF135" s="55" t="s">
        <v>82</v>
      </c>
      <c r="CG135" s="129" t="s">
        <v>83</v>
      </c>
      <c r="CH135" s="128" t="s">
        <v>81</v>
      </c>
      <c r="CI135" s="55" t="s">
        <v>82</v>
      </c>
      <c r="CJ135" s="129" t="s">
        <v>83</v>
      </c>
      <c r="CK135" s="128" t="s">
        <v>81</v>
      </c>
      <c r="CL135" s="55" t="s">
        <v>82</v>
      </c>
      <c r="CM135" s="129" t="s">
        <v>83</v>
      </c>
      <c r="CN135" s="128" t="s">
        <v>81</v>
      </c>
      <c r="CO135" s="55" t="s">
        <v>82</v>
      </c>
      <c r="CP135" s="129" t="s">
        <v>83</v>
      </c>
      <c r="CQ135" s="128" t="s">
        <v>81</v>
      </c>
      <c r="CR135" s="55" t="s">
        <v>82</v>
      </c>
      <c r="CS135" s="129" t="s">
        <v>83</v>
      </c>
      <c r="CT135" s="128" t="s">
        <v>81</v>
      </c>
      <c r="CU135" s="55" t="s">
        <v>82</v>
      </c>
      <c r="CV135" s="129" t="s">
        <v>83</v>
      </c>
      <c r="CW135" s="128" t="s">
        <v>81</v>
      </c>
      <c r="CX135" s="55" t="s">
        <v>82</v>
      </c>
      <c r="CY135" s="129" t="s">
        <v>83</v>
      </c>
      <c r="CZ135" s="105" t="s">
        <v>81</v>
      </c>
      <c r="DA135" s="55" t="s">
        <v>82</v>
      </c>
      <c r="DB135" s="55" t="s">
        <v>83</v>
      </c>
      <c r="DC135" s="55" t="s">
        <v>81</v>
      </c>
      <c r="DD135" s="55" t="s">
        <v>82</v>
      </c>
      <c r="DE135" s="55" t="s">
        <v>83</v>
      </c>
      <c r="DF135" s="55" t="s">
        <v>81</v>
      </c>
      <c r="DG135" s="55" t="s">
        <v>82</v>
      </c>
      <c r="DH135" s="55" t="s">
        <v>83</v>
      </c>
      <c r="DI135" s="55" t="s">
        <v>81</v>
      </c>
      <c r="DJ135" s="55" t="s">
        <v>82</v>
      </c>
      <c r="DK135" s="55" t="s">
        <v>83</v>
      </c>
      <c r="DL135" s="55" t="s">
        <v>81</v>
      </c>
      <c r="DM135" s="55" t="s">
        <v>82</v>
      </c>
      <c r="DN135" s="55" t="s">
        <v>83</v>
      </c>
      <c r="DO135" s="55" t="s">
        <v>81</v>
      </c>
      <c r="DP135" s="55" t="s">
        <v>82</v>
      </c>
      <c r="DQ135" s="55" t="s">
        <v>83</v>
      </c>
      <c r="DR135" s="55" t="s">
        <v>81</v>
      </c>
      <c r="DS135" s="55" t="s">
        <v>82</v>
      </c>
      <c r="DT135" s="55" t="s">
        <v>83</v>
      </c>
      <c r="DU135" s="55" t="s">
        <v>81</v>
      </c>
      <c r="DV135" s="55" t="s">
        <v>82</v>
      </c>
      <c r="DW135" s="55" t="s">
        <v>83</v>
      </c>
      <c r="DX135" s="55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</row>
    <row r="136" spans="1:209" ht="15.75" thickBot="1" x14ac:dyDescent="0.3">
      <c r="BR136" t="s">
        <v>62</v>
      </c>
      <c r="BS136" s="134">
        <v>8.8999999999999999E-3</v>
      </c>
      <c r="BT136" s="16">
        <v>1.9599999999999999E-2</v>
      </c>
      <c r="BU136" s="91">
        <v>3.0800000000000001E-2</v>
      </c>
      <c r="BV136" s="130">
        <v>3.5400000000000001E-2</v>
      </c>
      <c r="BW136" s="41">
        <v>3.8600000000000002E-2</v>
      </c>
      <c r="BX136" s="91">
        <v>3.7900000000000003E-2</v>
      </c>
      <c r="BY136" s="130">
        <v>2.8899999999999999E-2</v>
      </c>
      <c r="BZ136" s="41">
        <v>3.7499999999999999E-2</v>
      </c>
      <c r="CA136" s="89">
        <v>4.0899999999999999E-2</v>
      </c>
      <c r="CB136" s="134">
        <v>6.4600000000000005E-2</v>
      </c>
      <c r="CC136" s="7">
        <v>6.3700000000000007E-2</v>
      </c>
      <c r="CD136" s="89">
        <v>8.9599999999999999E-2</v>
      </c>
      <c r="CE136" s="134">
        <v>9.69E-2</v>
      </c>
      <c r="CF136" s="7">
        <v>9.5699999999999993E-2</v>
      </c>
      <c r="CG136" s="89">
        <v>9.9299999999999999E-2</v>
      </c>
      <c r="CH136" s="134">
        <v>0.1009</v>
      </c>
      <c r="CI136" s="7">
        <v>0.1012</v>
      </c>
      <c r="CJ136" s="89">
        <v>9.8400000000000001E-2</v>
      </c>
      <c r="CK136" s="134">
        <v>0.10009999999999999</v>
      </c>
      <c r="CL136" s="7">
        <v>0.11360000000000001</v>
      </c>
      <c r="CM136" s="89">
        <v>0.1246</v>
      </c>
      <c r="CN136" s="134">
        <v>0.12239999999999999</v>
      </c>
      <c r="CO136" s="7">
        <v>0.121</v>
      </c>
      <c r="CP136" s="89">
        <v>0.1104</v>
      </c>
      <c r="CQ136" s="134">
        <v>8.9599999999999999E-2</v>
      </c>
      <c r="CR136" s="7">
        <v>9.7199999999999995E-2</v>
      </c>
      <c r="CS136" s="89">
        <v>0.12</v>
      </c>
      <c r="CT136" s="134">
        <v>0.1024</v>
      </c>
      <c r="CU136" s="7">
        <v>0.11600000000000001</v>
      </c>
      <c r="CV136" s="89">
        <v>0.1076</v>
      </c>
      <c r="CW136" s="134">
        <v>0.1149</v>
      </c>
      <c r="CX136" s="7">
        <v>0.1057</v>
      </c>
      <c r="CY136" s="89">
        <v>8.8900000000000007E-2</v>
      </c>
      <c r="CZ136" s="108">
        <v>8.2400000000000001E-2</v>
      </c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54"/>
      <c r="DP136" s="54"/>
      <c r="DQ136" s="54"/>
      <c r="DR136" s="54"/>
      <c r="DS136" s="54"/>
      <c r="DT136" s="54"/>
      <c r="DU136" s="54"/>
      <c r="DV136" s="54"/>
      <c r="DW136" s="54"/>
      <c r="DX136" s="54"/>
      <c r="DY136" s="54"/>
      <c r="DZ136" s="54"/>
      <c r="EA136" s="54"/>
      <c r="EB136" s="54"/>
      <c r="EC136" s="54"/>
      <c r="ED136" s="54"/>
      <c r="EE136" s="54"/>
      <c r="EF136" s="54"/>
      <c r="EG136" s="54"/>
      <c r="EH136" s="54"/>
      <c r="EI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</row>
    <row r="137" spans="1:209" ht="15.75" thickBot="1" x14ac:dyDescent="0.3">
      <c r="BS137" s="135">
        <v>7.4000000000000003E-3</v>
      </c>
      <c r="BT137" s="93">
        <v>1.2800000000000001E-2</v>
      </c>
      <c r="BU137" s="137">
        <v>1.77E-2</v>
      </c>
      <c r="BV137" s="134">
        <v>1.9800000000000002E-2</v>
      </c>
      <c r="BW137" s="7">
        <v>2.8299999999999999E-2</v>
      </c>
      <c r="BX137" s="89">
        <v>2.9100000000000001E-2</v>
      </c>
      <c r="BY137" s="134">
        <v>2.4799999999999999E-2</v>
      </c>
      <c r="BZ137" s="7">
        <v>3.1899999999999998E-2</v>
      </c>
      <c r="CA137" s="91">
        <v>3.6999999999999998E-2</v>
      </c>
      <c r="CB137" s="132">
        <v>2.7699999999999999E-2</v>
      </c>
      <c r="CC137" s="16">
        <v>2.8500000000000001E-2</v>
      </c>
      <c r="CD137" s="137">
        <v>3.5400000000000001E-2</v>
      </c>
      <c r="CE137" s="132">
        <v>4.1200000000000001E-2</v>
      </c>
      <c r="CF137" s="93">
        <v>3.44E-2</v>
      </c>
      <c r="CG137" s="87">
        <v>3.0499999999999999E-2</v>
      </c>
      <c r="CH137" s="133">
        <v>3.4200000000000001E-2</v>
      </c>
      <c r="CI137" s="16">
        <v>3.5099999999999999E-2</v>
      </c>
      <c r="CJ137" s="87">
        <v>4.5400000000000003E-2</v>
      </c>
      <c r="CK137" s="133">
        <v>4.58E-2</v>
      </c>
      <c r="CL137" s="93">
        <v>3.1199999999999999E-2</v>
      </c>
      <c r="CM137" s="87">
        <v>4.19E-2</v>
      </c>
      <c r="CN137" s="133">
        <v>3.3799999999999997E-2</v>
      </c>
      <c r="CO137" s="41">
        <v>3.9300000000000002E-2</v>
      </c>
      <c r="CP137" s="91">
        <v>4.3900000000000002E-2</v>
      </c>
      <c r="CQ137" s="130">
        <v>3.6299999999999999E-2</v>
      </c>
      <c r="CR137" s="41">
        <v>2.64E-2</v>
      </c>
      <c r="CS137" s="91">
        <v>4.1200000000000001E-2</v>
      </c>
      <c r="CT137" s="130">
        <v>3.4000000000000002E-2</v>
      </c>
      <c r="CU137" s="41">
        <v>2.86E-2</v>
      </c>
      <c r="CV137" s="90">
        <v>1.7600000000000001E-2</v>
      </c>
      <c r="CW137" s="133">
        <v>1.49E-2</v>
      </c>
      <c r="CX137" s="35">
        <v>3.61E-2</v>
      </c>
      <c r="CY137" s="90">
        <v>2.8500000000000001E-2</v>
      </c>
      <c r="CZ137" s="112">
        <v>2.4400000000000002E-2</v>
      </c>
      <c r="DA137" s="35"/>
      <c r="DB137" s="35"/>
      <c r="DC137" s="35"/>
      <c r="DD137" s="35"/>
      <c r="DE137" s="35"/>
      <c r="DF137" s="35"/>
      <c r="DG137" s="35"/>
      <c r="DH137" s="35"/>
      <c r="DI137" s="35"/>
      <c r="DJ137" s="35"/>
      <c r="DK137" s="35"/>
      <c r="DL137" s="35"/>
      <c r="DM137" s="35"/>
      <c r="DN137" s="35"/>
      <c r="DO137" s="54"/>
      <c r="DP137" s="54"/>
      <c r="DQ137" s="54"/>
      <c r="DR137" s="54"/>
      <c r="DS137" s="54"/>
      <c r="DT137" s="54"/>
      <c r="DU137" s="54"/>
      <c r="DV137" s="54"/>
      <c r="DW137" s="54"/>
      <c r="DX137" s="54"/>
      <c r="DY137" s="54"/>
      <c r="DZ137" s="54"/>
      <c r="EA137" s="54"/>
      <c r="EB137" s="54"/>
      <c r="EC137" s="54"/>
      <c r="ED137" s="54"/>
      <c r="EE137" s="54"/>
      <c r="EF137" s="54"/>
      <c r="EG137" s="54"/>
      <c r="EH137" s="54"/>
      <c r="EI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</row>
    <row r="138" spans="1:209" ht="15.75" thickBot="1" x14ac:dyDescent="0.3">
      <c r="BS138" s="132">
        <v>6.6E-3</v>
      </c>
      <c r="BT138" s="35">
        <v>7.9000000000000008E-3</v>
      </c>
      <c r="BU138" s="89">
        <v>1.2699999999999999E-2</v>
      </c>
      <c r="BV138" s="132">
        <v>1.9699999999999999E-2</v>
      </c>
      <c r="BW138" s="16">
        <v>2.7300000000000001E-2</v>
      </c>
      <c r="BX138" s="137">
        <v>2.3099999999999999E-2</v>
      </c>
      <c r="BY138" s="132">
        <v>1.2200000000000001E-2</v>
      </c>
      <c r="BZ138" s="16">
        <v>1.8800000000000001E-2</v>
      </c>
      <c r="CA138" s="90">
        <v>1.49E-2</v>
      </c>
      <c r="CB138" s="130">
        <v>2.3199999999999998E-2</v>
      </c>
      <c r="CC138" s="41">
        <v>2.0899999999999998E-2</v>
      </c>
      <c r="CD138" s="91">
        <v>3.2399999999999998E-2</v>
      </c>
      <c r="CE138" s="133">
        <v>2.9100000000000001E-2</v>
      </c>
      <c r="CF138" s="16">
        <v>2.76E-2</v>
      </c>
      <c r="CG138" s="137">
        <v>2.92E-2</v>
      </c>
      <c r="CH138" s="132">
        <v>3.0499999999999999E-2</v>
      </c>
      <c r="CI138" s="93">
        <v>3.4200000000000001E-2</v>
      </c>
      <c r="CJ138" s="86">
        <v>2.1999999999999999E-2</v>
      </c>
      <c r="CK138" s="132">
        <v>2.1999999999999999E-2</v>
      </c>
      <c r="CL138" s="16">
        <v>2.6499999999999999E-2</v>
      </c>
      <c r="CM138" s="91">
        <v>1.9300000000000001E-2</v>
      </c>
      <c r="CN138" s="130">
        <v>2.7699999999999999E-2</v>
      </c>
      <c r="CO138" s="16">
        <v>2.35E-2</v>
      </c>
      <c r="CP138" s="137">
        <v>3.8800000000000001E-2</v>
      </c>
      <c r="CQ138" s="132">
        <v>1.8800000000000001E-2</v>
      </c>
      <c r="CR138" s="16">
        <v>1.7299999999999999E-2</v>
      </c>
      <c r="CS138" s="137">
        <v>5.5999999999999999E-3</v>
      </c>
      <c r="CT138" s="138">
        <v>1.6299999999999999E-2</v>
      </c>
      <c r="CU138" s="35">
        <v>2.12E-2</v>
      </c>
      <c r="CV138" s="137">
        <v>1.7500000000000002E-2</v>
      </c>
      <c r="CW138" s="132">
        <v>1.2E-2</v>
      </c>
      <c r="CX138" s="41">
        <v>7.6E-3</v>
      </c>
      <c r="CY138" s="91">
        <v>1.26E-2</v>
      </c>
      <c r="CZ138" s="107">
        <v>1.32E-2</v>
      </c>
      <c r="DA138" s="41"/>
      <c r="DB138" s="41"/>
      <c r="DC138" s="41"/>
      <c r="DD138" s="41"/>
      <c r="DE138" s="41"/>
      <c r="DF138" s="41"/>
      <c r="DG138" s="41"/>
      <c r="DH138" s="41"/>
      <c r="DI138" s="41"/>
      <c r="DJ138" s="41"/>
      <c r="DK138" s="41"/>
      <c r="DL138" s="41"/>
      <c r="DM138" s="41"/>
      <c r="DN138" s="41"/>
      <c r="DO138" s="54"/>
      <c r="DP138" s="54"/>
      <c r="DQ138" s="54"/>
      <c r="DR138" s="54"/>
      <c r="DS138" s="54"/>
      <c r="DT138" s="54"/>
      <c r="DU138" s="54"/>
      <c r="DV138" s="54"/>
      <c r="DW138" s="54"/>
      <c r="DX138" s="54"/>
      <c r="DY138" s="54"/>
      <c r="DZ138" s="54"/>
      <c r="EA138" s="54"/>
      <c r="EB138" s="54"/>
      <c r="EC138" s="54"/>
      <c r="ED138" s="54"/>
      <c r="EE138" s="54"/>
      <c r="EF138" s="54"/>
      <c r="EG138" s="54"/>
      <c r="EH138" s="54"/>
      <c r="EI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</row>
    <row r="139" spans="1:209" ht="15.75" thickBot="1" x14ac:dyDescent="0.3">
      <c r="BS139" s="133">
        <v>4.1000000000000003E-3</v>
      </c>
      <c r="BT139" s="7">
        <v>4.8999999999999998E-3</v>
      </c>
      <c r="BU139" s="87">
        <v>4.7999999999999996E-3</v>
      </c>
      <c r="BV139" s="135">
        <v>5.4000000000000003E-3</v>
      </c>
      <c r="BW139" s="22">
        <v>1.1000000000000001E-3</v>
      </c>
      <c r="BX139" s="87">
        <v>6.9999999999999999E-4</v>
      </c>
      <c r="BY139" s="136">
        <v>6.7999999999999996E-3</v>
      </c>
      <c r="BZ139" s="35">
        <v>1.09E-2</v>
      </c>
      <c r="CA139" s="137">
        <v>1.32E-2</v>
      </c>
      <c r="CB139" s="133">
        <v>9.2999999999999992E-3</v>
      </c>
      <c r="CC139" s="93">
        <v>1.18E-2</v>
      </c>
      <c r="CD139" s="87">
        <v>2.2200000000000001E-2</v>
      </c>
      <c r="CE139" s="130">
        <v>2.0299999999999999E-2</v>
      </c>
      <c r="CF139" s="48">
        <v>2.12E-2</v>
      </c>
      <c r="CG139" s="86">
        <v>2.0199999999999999E-2</v>
      </c>
      <c r="CH139" s="131">
        <v>2.6200000000000001E-2</v>
      </c>
      <c r="CI139" s="22">
        <v>3.1399999999999997E-2</v>
      </c>
      <c r="CJ139" s="137">
        <v>1.9900000000000001E-2</v>
      </c>
      <c r="CK139" s="130">
        <v>3.5999999999999999E-3</v>
      </c>
      <c r="CL139" s="41">
        <v>2.2200000000000001E-2</v>
      </c>
      <c r="CM139" s="137">
        <v>1.5900000000000001E-2</v>
      </c>
      <c r="CN139" s="132">
        <v>1.72E-2</v>
      </c>
      <c r="CO139" s="93">
        <v>4.1999999999999997E-3</v>
      </c>
      <c r="CP139" s="87">
        <v>6.1999999999999998E-3</v>
      </c>
      <c r="CQ139" s="138">
        <v>1.2999999999999999E-3</v>
      </c>
      <c r="CR139" s="93">
        <v>4.0000000000000002E-4</v>
      </c>
      <c r="CS139" s="87">
        <v>-5.4000000000000003E-3</v>
      </c>
      <c r="CT139" s="132">
        <v>5.7000000000000002E-3</v>
      </c>
      <c r="CU139" s="16">
        <v>6.4999999999999997E-3</v>
      </c>
      <c r="CV139" s="87">
        <v>1.34E-2</v>
      </c>
      <c r="CW139" s="138">
        <v>7.3000000000000001E-3</v>
      </c>
      <c r="CX139" s="93">
        <v>-5.0000000000000001E-4</v>
      </c>
      <c r="CY139" s="137">
        <v>-3.8999999999999998E-3</v>
      </c>
      <c r="CZ139" s="110">
        <v>6.8999999999999999E-3</v>
      </c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54"/>
      <c r="DP139" s="54"/>
      <c r="DQ139" s="54"/>
      <c r="DR139" s="54"/>
      <c r="DS139" s="54"/>
      <c r="DT139" s="54"/>
      <c r="DU139" s="54"/>
      <c r="DV139" s="54"/>
      <c r="DW139" s="54"/>
      <c r="DX139" s="54"/>
      <c r="DY139" s="54"/>
      <c r="DZ139" s="54"/>
      <c r="EA139" s="54"/>
      <c r="EB139" s="54"/>
      <c r="EC139" s="54"/>
      <c r="ED139" s="54"/>
      <c r="EE139" s="54"/>
      <c r="EF139" s="54"/>
      <c r="EG139" s="54"/>
      <c r="EH139" s="54"/>
      <c r="EI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</row>
    <row r="140" spans="1:209" ht="15.75" thickBot="1" x14ac:dyDescent="0.3">
      <c r="BS140" s="131">
        <v>2.8999999999999998E-3</v>
      </c>
      <c r="BT140" s="48">
        <v>1.2999999999999999E-3</v>
      </c>
      <c r="BU140" s="88">
        <v>-2.3999999999999998E-3</v>
      </c>
      <c r="BV140" s="133">
        <v>5.0000000000000001E-4</v>
      </c>
      <c r="BW140" s="93">
        <v>6.9999999999999999E-4</v>
      </c>
      <c r="BX140" s="90">
        <v>-6.4999999999999997E-3</v>
      </c>
      <c r="BY140" s="138">
        <v>8.9999999999999998E-4</v>
      </c>
      <c r="BZ140" s="31">
        <v>3.5999999999999999E-3</v>
      </c>
      <c r="CA140" s="92">
        <v>-4.4999999999999997E-3</v>
      </c>
      <c r="CB140" s="131">
        <v>-3.2000000000000002E-3</v>
      </c>
      <c r="CC140" s="35">
        <v>-6.7999999999999996E-3</v>
      </c>
      <c r="CD140" s="86">
        <v>-1.8E-3</v>
      </c>
      <c r="CE140" s="131">
        <v>7.3000000000000001E-3</v>
      </c>
      <c r="CF140" s="41">
        <v>1.2999999999999999E-2</v>
      </c>
      <c r="CG140" s="88">
        <v>1.9300000000000001E-2</v>
      </c>
      <c r="CH140" s="135">
        <v>1.52E-2</v>
      </c>
      <c r="CI140" s="48">
        <v>2.3800000000000002E-2</v>
      </c>
      <c r="CJ140" s="88">
        <v>1.04E-2</v>
      </c>
      <c r="CK140" s="131">
        <v>2.3999999999999998E-3</v>
      </c>
      <c r="CL140" s="22">
        <v>8.0000000000000004E-4</v>
      </c>
      <c r="CM140" s="86">
        <v>5.9999999999999995E-4</v>
      </c>
      <c r="CN140" s="135">
        <v>-9.7000000000000003E-3</v>
      </c>
      <c r="CO140" s="48">
        <v>-8.3000000000000001E-3</v>
      </c>
      <c r="CP140" s="88">
        <v>-1.4E-3</v>
      </c>
      <c r="CQ140" s="135">
        <v>-6.1999999999999998E-3</v>
      </c>
      <c r="CR140" s="22">
        <v>0</v>
      </c>
      <c r="CS140" s="90">
        <v>-1.66E-2</v>
      </c>
      <c r="CT140" s="133">
        <v>-1.37E-2</v>
      </c>
      <c r="CU140" s="93">
        <v>-6.7000000000000002E-3</v>
      </c>
      <c r="CV140" s="91">
        <v>3.7000000000000002E-3</v>
      </c>
      <c r="CW140" s="130">
        <v>1.1999999999999999E-3</v>
      </c>
      <c r="CX140" s="16">
        <v>-2.5999999999999999E-3</v>
      </c>
      <c r="CY140" s="87">
        <v>-5.7999999999999996E-3</v>
      </c>
      <c r="CZ140" s="109">
        <v>-3.8999999999999998E-3</v>
      </c>
      <c r="DA140" s="93"/>
      <c r="DB140" s="93"/>
      <c r="DC140" s="93"/>
      <c r="DD140" s="93"/>
      <c r="DE140" s="93"/>
      <c r="DF140" s="93"/>
      <c r="DG140" s="93"/>
      <c r="DH140" s="93"/>
      <c r="DI140" s="93"/>
      <c r="DJ140" s="93"/>
      <c r="DK140" s="93"/>
      <c r="DL140" s="93"/>
      <c r="DM140" s="93"/>
      <c r="DN140" s="93"/>
      <c r="DO140" s="54"/>
      <c r="DP140" s="54"/>
      <c r="DQ140" s="54"/>
      <c r="DR140" s="54"/>
      <c r="DS140" s="54"/>
      <c r="DT140" s="54"/>
      <c r="DU140" s="54"/>
      <c r="DV140" s="54"/>
      <c r="DW140" s="54"/>
      <c r="DX140" s="54"/>
      <c r="DY140" s="54"/>
      <c r="DZ140" s="54"/>
      <c r="EA140" s="54"/>
      <c r="EB140" s="54"/>
      <c r="EC140" s="54"/>
      <c r="ED140" s="54"/>
      <c r="EE140" s="54"/>
      <c r="EF140" s="54"/>
      <c r="EG140" s="54"/>
      <c r="EH140" s="54"/>
      <c r="EI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</row>
    <row r="141" spans="1:209" ht="15.75" thickBot="1" x14ac:dyDescent="0.3">
      <c r="BS141" s="138">
        <v>1.2999999999999999E-3</v>
      </c>
      <c r="BT141" s="41">
        <v>-5.7000000000000002E-3</v>
      </c>
      <c r="BU141" s="90">
        <v>-1.23E-2</v>
      </c>
      <c r="BV141" s="138">
        <v>-4.3E-3</v>
      </c>
      <c r="BW141" s="35">
        <v>-1.3899999999999999E-2</v>
      </c>
      <c r="BX141" s="88">
        <v>-9.7999999999999997E-3</v>
      </c>
      <c r="BY141" s="135">
        <v>-7.7999999999999996E-3</v>
      </c>
      <c r="BZ141" s="22">
        <v>-2.23E-2</v>
      </c>
      <c r="CA141" s="87">
        <v>-5.7999999999999996E-3</v>
      </c>
      <c r="CB141" s="138">
        <v>-5.3E-3</v>
      </c>
      <c r="CC141" s="48">
        <v>-8.8999999999999999E-3</v>
      </c>
      <c r="CD141" s="88">
        <v>-4.1000000000000003E-3</v>
      </c>
      <c r="CE141" s="135">
        <v>2E-3</v>
      </c>
      <c r="CF141" s="22">
        <v>-1.7399999999999999E-2</v>
      </c>
      <c r="CG141" s="91">
        <v>-1.34E-2</v>
      </c>
      <c r="CH141" s="130">
        <v>-1.78E-2</v>
      </c>
      <c r="CI141" s="41">
        <v>-1.3899999999999999E-2</v>
      </c>
      <c r="CJ141" s="91">
        <v>8.5000000000000006E-3</v>
      </c>
      <c r="CK141" s="135">
        <v>-5.0000000000000001E-4</v>
      </c>
      <c r="CL141" s="48">
        <v>4.0000000000000002E-4</v>
      </c>
      <c r="CM141" s="88">
        <v>-1.1599999999999999E-2</v>
      </c>
      <c r="CN141" s="131">
        <v>-1.7399999999999999E-2</v>
      </c>
      <c r="CO141" s="22">
        <v>-1.26E-2</v>
      </c>
      <c r="CP141" s="86">
        <v>-2.1499999999999998E-2</v>
      </c>
      <c r="CQ141" s="133">
        <v>-1.41E-2</v>
      </c>
      <c r="CR141" s="35">
        <v>-1.5900000000000001E-2</v>
      </c>
      <c r="CS141" s="88">
        <v>-1.84E-2</v>
      </c>
      <c r="CT141" s="135">
        <v>-2.2200000000000001E-2</v>
      </c>
      <c r="CU141" s="22">
        <v>-4.6300000000000001E-2</v>
      </c>
      <c r="CV141" s="86">
        <v>-2.9899999999999999E-2</v>
      </c>
      <c r="CW141" s="131">
        <v>-1.29E-2</v>
      </c>
      <c r="CX141" s="48">
        <v>-3.5099999999999999E-2</v>
      </c>
      <c r="CY141" s="88">
        <v>-2.35E-2</v>
      </c>
      <c r="CZ141" s="113">
        <v>-1.6400000000000001E-2</v>
      </c>
      <c r="DA141" s="22"/>
      <c r="DB141" s="22"/>
      <c r="DC141" s="22"/>
      <c r="DD141" s="22"/>
      <c r="DE141" s="22"/>
      <c r="DF141" s="22"/>
      <c r="DG141" s="22"/>
      <c r="DH141" s="22"/>
      <c r="DI141" s="22"/>
      <c r="DJ141" s="22"/>
      <c r="DK141" s="22"/>
      <c r="DL141" s="22"/>
      <c r="DM141" s="22"/>
      <c r="DN141" s="22"/>
      <c r="DO141" s="54"/>
      <c r="DP141" s="54"/>
      <c r="DQ141" s="54"/>
      <c r="DR141" s="54"/>
      <c r="DS141" s="54"/>
      <c r="DT141" s="54"/>
      <c r="DU141" s="54"/>
      <c r="DV141" s="54"/>
      <c r="DW141" s="54"/>
      <c r="DX141" s="54"/>
      <c r="DY141" s="54"/>
      <c r="DZ141" s="54"/>
      <c r="EA141" s="54"/>
      <c r="EB141" s="54"/>
      <c r="EC141" s="54"/>
      <c r="ED141" s="54"/>
      <c r="EE141" s="54"/>
      <c r="EF141" s="54"/>
      <c r="EG141" s="54"/>
      <c r="EH141" s="54"/>
      <c r="EI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</row>
    <row r="142" spans="1:209" ht="15.75" thickBot="1" x14ac:dyDescent="0.3">
      <c r="BS142" s="130">
        <v>-7.9000000000000008E-3</v>
      </c>
      <c r="BT142" s="31">
        <v>-1.3599999999999999E-2</v>
      </c>
      <c r="BU142" s="92">
        <v>-1.78E-2</v>
      </c>
      <c r="BV142" s="136">
        <v>-2.2700000000000001E-2</v>
      </c>
      <c r="BW142" s="31">
        <v>-3.2000000000000001E-2</v>
      </c>
      <c r="BX142" s="92">
        <v>-2.47E-2</v>
      </c>
      <c r="BY142" s="133">
        <v>-1.23E-2</v>
      </c>
      <c r="BZ142" s="93">
        <v>-2.63E-2</v>
      </c>
      <c r="CA142" s="86">
        <v>-4.6199999999999998E-2</v>
      </c>
      <c r="CB142" s="135">
        <v>-2.9600000000000001E-2</v>
      </c>
      <c r="CC142" s="22">
        <v>-2.0400000000000001E-2</v>
      </c>
      <c r="CD142" s="90">
        <v>-7.9299999999999995E-2</v>
      </c>
      <c r="CE142" s="136">
        <v>-9.5100000000000004E-2</v>
      </c>
      <c r="CF142" s="31">
        <v>-8.2900000000000001E-2</v>
      </c>
      <c r="CG142" s="92">
        <v>-8.5999999999999993E-2</v>
      </c>
      <c r="CH142" s="138">
        <v>-8.6800000000000002E-2</v>
      </c>
      <c r="CI142" s="35">
        <v>-0.1051</v>
      </c>
      <c r="CJ142" s="90">
        <v>-0.1022</v>
      </c>
      <c r="CK142" s="138">
        <v>-8.1699999999999995E-2</v>
      </c>
      <c r="CL142" s="35">
        <v>-9.1800000000000007E-2</v>
      </c>
      <c r="CM142" s="90">
        <v>-8.8300000000000003E-2</v>
      </c>
      <c r="CN142" s="136">
        <v>-8.2400000000000001E-2</v>
      </c>
      <c r="CO142" s="31">
        <v>-7.5800000000000006E-2</v>
      </c>
      <c r="CP142" s="92">
        <v>-7.8899999999999998E-2</v>
      </c>
      <c r="CQ142" s="131">
        <v>-5.7799999999999997E-2</v>
      </c>
      <c r="CR142" s="48">
        <v>-5.3199999999999997E-2</v>
      </c>
      <c r="CS142" s="86">
        <v>-5.11E-2</v>
      </c>
      <c r="CT142" s="136">
        <v>-4.9700000000000001E-2</v>
      </c>
      <c r="CU142" s="48">
        <v>-5.9400000000000001E-2</v>
      </c>
      <c r="CV142" s="88">
        <v>-5.9299999999999999E-2</v>
      </c>
      <c r="CW142" s="135">
        <v>-5.2900000000000003E-2</v>
      </c>
      <c r="CX142" s="22">
        <v>-4.7500000000000001E-2</v>
      </c>
      <c r="CY142" s="86">
        <v>-4.6800000000000001E-2</v>
      </c>
      <c r="CZ142" s="111">
        <v>-4.3700000000000003E-2</v>
      </c>
      <c r="DA142" s="31"/>
      <c r="DB142" s="31"/>
      <c r="DC142" s="31"/>
      <c r="DD142" s="31"/>
      <c r="DE142" s="31"/>
      <c r="DF142" s="31"/>
      <c r="DG142" s="31"/>
      <c r="DH142" s="31"/>
      <c r="DI142" s="31"/>
      <c r="DJ142" s="31"/>
      <c r="DK142" s="31"/>
      <c r="DL142" s="31"/>
      <c r="DM142" s="31"/>
      <c r="DN142" s="31"/>
      <c r="DO142" s="54"/>
      <c r="DP142" s="54"/>
      <c r="DQ142" s="54"/>
      <c r="DR142" s="54"/>
      <c r="DS142" s="54"/>
      <c r="DT142" s="54"/>
      <c r="DU142" s="54"/>
      <c r="DV142" s="54"/>
      <c r="DW142" s="54"/>
      <c r="DX142" s="54"/>
      <c r="DY142" s="54"/>
      <c r="DZ142" s="54"/>
      <c r="EA142" s="54"/>
      <c r="EB142" s="54"/>
      <c r="EC142" s="54"/>
      <c r="ED142" s="54"/>
      <c r="EE142" s="54"/>
      <c r="EF142" s="54"/>
      <c r="EG142" s="54"/>
      <c r="EH142" s="54"/>
      <c r="EI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</row>
    <row r="143" spans="1:209" ht="15.75" thickBot="1" x14ac:dyDescent="0.3">
      <c r="BS143" s="136">
        <v>-2.3300000000000001E-2</v>
      </c>
      <c r="BT143" s="22">
        <v>-2.7199999999999998E-2</v>
      </c>
      <c r="BU143" s="86">
        <v>-3.3500000000000002E-2</v>
      </c>
      <c r="BV143" s="131">
        <v>-5.3800000000000001E-2</v>
      </c>
      <c r="BW143" s="48">
        <v>-5.0099999999999999E-2</v>
      </c>
      <c r="BX143" s="86">
        <v>-4.9799999999999997E-2</v>
      </c>
      <c r="BY143" s="131">
        <v>-5.3499999999999999E-2</v>
      </c>
      <c r="BZ143" s="48">
        <v>-5.4100000000000002E-2</v>
      </c>
      <c r="CA143" s="88">
        <v>-4.9500000000000002E-2</v>
      </c>
      <c r="CB143" s="136">
        <v>-8.6699999999999999E-2</v>
      </c>
      <c r="CC143" s="31">
        <v>-8.8800000000000004E-2</v>
      </c>
      <c r="CD143" s="92">
        <v>-9.4399999999999998E-2</v>
      </c>
      <c r="CE143" s="138">
        <v>-0.1017</v>
      </c>
      <c r="CF143" s="35">
        <v>-9.1600000000000001E-2</v>
      </c>
      <c r="CG143" s="90">
        <v>-9.9099999999999994E-2</v>
      </c>
      <c r="CH143" s="136">
        <v>-0.1024</v>
      </c>
      <c r="CI143" s="31">
        <v>-0.1067</v>
      </c>
      <c r="CJ143" s="92">
        <v>-0.1024</v>
      </c>
      <c r="CK143" s="136">
        <v>-9.1700000000000004E-2</v>
      </c>
      <c r="CL143" s="31">
        <v>-0.10290000000000001</v>
      </c>
      <c r="CM143" s="92">
        <v>-0.1024</v>
      </c>
      <c r="CN143" s="138">
        <v>-9.1600000000000001E-2</v>
      </c>
      <c r="CO143" s="35">
        <v>-9.1300000000000006E-2</v>
      </c>
      <c r="CP143" s="90">
        <v>-9.7500000000000003E-2</v>
      </c>
      <c r="CQ143" s="136">
        <v>-6.7900000000000002E-2</v>
      </c>
      <c r="CR143" s="31">
        <v>-7.22E-2</v>
      </c>
      <c r="CS143" s="92">
        <v>-7.5300000000000006E-2</v>
      </c>
      <c r="CT143" s="131">
        <v>-7.2800000000000004E-2</v>
      </c>
      <c r="CU143" s="31">
        <v>-5.9900000000000002E-2</v>
      </c>
      <c r="CV143" s="92">
        <v>-7.0599999999999996E-2</v>
      </c>
      <c r="CW143" s="136">
        <v>-8.4500000000000006E-2</v>
      </c>
      <c r="CX143" s="31">
        <v>-6.3700000000000007E-2</v>
      </c>
      <c r="CY143" s="92">
        <v>-0.05</v>
      </c>
      <c r="CZ143" s="106">
        <v>-6.2899999999999998E-2</v>
      </c>
      <c r="DA143" s="48"/>
      <c r="DB143" s="48"/>
      <c r="DC143" s="48"/>
      <c r="DD143" s="48"/>
      <c r="DE143" s="48"/>
      <c r="DF143" s="48"/>
      <c r="DG143" s="48"/>
      <c r="DH143" s="48"/>
      <c r="DI143" s="48"/>
      <c r="DJ143" s="48"/>
      <c r="DK143" s="48"/>
      <c r="DL143" s="48"/>
      <c r="DM143" s="48"/>
      <c r="DN143" s="48"/>
      <c r="DO143" s="54"/>
      <c r="DP143" s="54"/>
      <c r="DQ143" s="54"/>
      <c r="DR143" s="54"/>
      <c r="DS143" s="54"/>
      <c r="DT143" s="54"/>
      <c r="DU143" s="54"/>
      <c r="DV143" s="54"/>
      <c r="DW143" s="54"/>
      <c r="DX143" s="54"/>
      <c r="DY143" s="54"/>
      <c r="DZ143" s="54"/>
      <c r="EA143" s="54"/>
      <c r="EB143" s="54"/>
      <c r="EC143" s="54"/>
      <c r="ED143" s="54"/>
      <c r="EE143" s="54"/>
      <c r="EF143" s="54"/>
      <c r="EG143" s="54"/>
      <c r="EH143" s="54"/>
      <c r="EI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</row>
    <row r="144" spans="1:209" ht="15.75" thickBot="1" x14ac:dyDescent="0.3">
      <c r="BS144" s="84"/>
      <c r="BT144" s="57"/>
      <c r="BU144" s="85"/>
      <c r="BV144" s="84"/>
      <c r="BW144" s="57"/>
      <c r="BX144" s="85"/>
      <c r="BY144" s="84"/>
      <c r="BZ144" s="57"/>
      <c r="CA144" s="85"/>
      <c r="CB144" s="84"/>
      <c r="CC144" s="57"/>
      <c r="CD144" s="85"/>
      <c r="CE144" s="84"/>
      <c r="CF144" s="57"/>
      <c r="CG144" s="85"/>
      <c r="CH144" s="84"/>
      <c r="CI144" s="57"/>
      <c r="CJ144" s="85"/>
      <c r="CK144" s="84"/>
      <c r="CL144" s="57"/>
      <c r="CM144" s="85"/>
      <c r="CN144" s="84"/>
      <c r="CO144" s="57"/>
      <c r="CP144" s="85"/>
      <c r="CQ144" s="84"/>
      <c r="CR144" s="57"/>
      <c r="CS144" s="85"/>
      <c r="CT144" s="84"/>
      <c r="CU144" s="57"/>
      <c r="CV144" s="85"/>
      <c r="CW144" s="84"/>
      <c r="CX144" s="57"/>
      <c r="CY144" s="85"/>
      <c r="CZ144" s="114"/>
      <c r="DA144" s="57"/>
      <c r="DB144" s="85"/>
      <c r="DC144" s="84"/>
      <c r="DD144" s="57"/>
      <c r="DE144" s="85"/>
      <c r="DF144" s="84"/>
      <c r="DG144" s="57"/>
      <c r="DH144" s="85"/>
      <c r="DI144" s="84"/>
      <c r="DJ144" s="57"/>
      <c r="DK144" s="85"/>
      <c r="DL144" s="84"/>
      <c r="DM144" s="57"/>
      <c r="DN144" s="85"/>
      <c r="DO144" s="84"/>
      <c r="DP144" s="57"/>
      <c r="DQ144" s="85"/>
      <c r="DR144" s="84"/>
      <c r="DS144" s="57"/>
      <c r="DT144" s="85"/>
      <c r="DU144" s="84"/>
      <c r="DV144" s="57"/>
      <c r="DW144" s="85"/>
      <c r="DX144" s="84"/>
      <c r="DY144" s="57"/>
      <c r="DZ144" s="85"/>
      <c r="EA144" s="84"/>
      <c r="EB144" s="57"/>
      <c r="EC144" s="85"/>
      <c r="ED144" s="57"/>
      <c r="EE144" s="57"/>
      <c r="EF144" s="57"/>
      <c r="EG144" s="57"/>
      <c r="EH144" s="57"/>
      <c r="EI144" s="57"/>
      <c r="EK144" s="84"/>
      <c r="EL144" s="57"/>
      <c r="EM144" s="85"/>
      <c r="EN144" s="84"/>
      <c r="EO144" s="57"/>
      <c r="EP144" s="85"/>
      <c r="EQ144" s="84"/>
      <c r="ER144" s="57"/>
      <c r="ES144" s="85"/>
      <c r="ET144" s="84"/>
      <c r="EU144" s="57"/>
      <c r="EV144" s="85"/>
      <c r="EW144" s="84"/>
      <c r="EX144" s="57"/>
      <c r="EY144" s="85"/>
      <c r="EZ144" s="84"/>
      <c r="FA144" s="57"/>
      <c r="FB144" s="85"/>
      <c r="FC144" s="84"/>
      <c r="FD144" s="57"/>
      <c r="FE144" s="85"/>
      <c r="FF144" s="84"/>
      <c r="FG144" s="57"/>
      <c r="FH144" s="85"/>
      <c r="FI144" s="84"/>
      <c r="FJ144" s="57"/>
      <c r="FK144" s="85"/>
      <c r="FL144" s="84"/>
      <c r="FM144" s="57"/>
      <c r="FN144" s="85"/>
      <c r="FO144" s="84"/>
      <c r="FP144" s="57"/>
      <c r="FQ144" s="85"/>
      <c r="FR144" s="84"/>
      <c r="FS144" s="57"/>
      <c r="FT144" s="85"/>
      <c r="FU144" s="84"/>
      <c r="FV144" s="57"/>
      <c r="FW144" s="85"/>
      <c r="FX144" s="84"/>
      <c r="FY144" s="57"/>
      <c r="FZ144" s="85"/>
      <c r="GA144" s="84"/>
      <c r="GB144" s="57"/>
      <c r="GC144" s="85"/>
      <c r="GD144" s="84"/>
      <c r="GE144" s="57"/>
      <c r="GF144" s="85"/>
      <c r="GG144" s="84"/>
      <c r="GH144" s="57"/>
      <c r="GI144" s="85"/>
      <c r="GJ144" s="84"/>
      <c r="GK144" s="57"/>
      <c r="GL144" s="85"/>
      <c r="GM144" s="84"/>
      <c r="GN144" s="57"/>
      <c r="GO144" s="85"/>
      <c r="GP144" s="84"/>
      <c r="GQ144" s="57"/>
      <c r="GR144" s="85"/>
      <c r="GS144" s="84"/>
      <c r="GT144" s="57"/>
      <c r="GU144" s="85"/>
      <c r="GV144" s="57"/>
      <c r="GW144" s="57"/>
      <c r="GX144" s="57"/>
      <c r="GY144" s="57"/>
      <c r="GZ144" s="57"/>
      <c r="HA144" s="57"/>
    </row>
    <row r="145" spans="71:209" ht="15.75" thickBot="1" x14ac:dyDescent="0.3">
      <c r="BS145" s="246">
        <v>8.8999999999999999E-3</v>
      </c>
      <c r="BT145" s="275">
        <v>1.2999999999999999E-2</v>
      </c>
      <c r="BU145" s="205">
        <v>3.6499999999999998E-2</v>
      </c>
      <c r="BV145" s="215">
        <v>8.0000000000000002E-3</v>
      </c>
      <c r="BW145" s="246">
        <v>8.5000000000000006E-3</v>
      </c>
      <c r="BX145" s="223">
        <v>7.4000000000000003E-3</v>
      </c>
      <c r="BY145" s="213">
        <v>3.15E-2</v>
      </c>
      <c r="BZ145" s="215">
        <v>0.01</v>
      </c>
      <c r="CA145" s="243">
        <v>2.0500000000000001E-2</v>
      </c>
      <c r="CB145" s="216">
        <v>4.2999999999999997E-2</v>
      </c>
      <c r="CC145" s="268">
        <v>9.1999999999999998E-3</v>
      </c>
      <c r="CD145" s="221">
        <v>2.5899999999999999E-2</v>
      </c>
      <c r="CE145" s="216">
        <v>9.1000000000000004E-3</v>
      </c>
      <c r="CF145" s="216">
        <v>1.3899999999999999E-2</v>
      </c>
      <c r="CG145" s="211">
        <v>3.6700000000000003E-2</v>
      </c>
      <c r="CH145" s="215">
        <v>1.23E-2</v>
      </c>
      <c r="CI145" s="268">
        <v>1.6199999999999999E-2</v>
      </c>
      <c r="CJ145" s="205">
        <v>2.24E-2</v>
      </c>
      <c r="CK145" s="215">
        <v>2.0500000000000001E-2</v>
      </c>
      <c r="CL145" s="212">
        <v>1.8599999999999998E-2</v>
      </c>
      <c r="CM145" s="221">
        <v>1.0999999999999999E-2</v>
      </c>
      <c r="CN145" s="213">
        <v>0.02</v>
      </c>
      <c r="CO145" s="212">
        <v>1.1599999999999999E-2</v>
      </c>
      <c r="CP145" s="206">
        <v>1.5299999999999999E-2</v>
      </c>
      <c r="CQ145" s="215">
        <v>9.8799999999999999E-2</v>
      </c>
      <c r="CR145" s="240">
        <v>1.4500000000000001E-2</v>
      </c>
      <c r="CS145" s="221">
        <v>4.36E-2</v>
      </c>
      <c r="CT145" s="215">
        <v>3.2899999999999999E-2</v>
      </c>
      <c r="CU145" s="245">
        <v>1.3599999999999999E-2</v>
      </c>
      <c r="CV145" s="204">
        <v>2.9499999999999998E-2</v>
      </c>
      <c r="CW145" s="216">
        <v>1.7000000000000001E-2</v>
      </c>
      <c r="CX145" s="217">
        <v>2.87E-2</v>
      </c>
      <c r="CY145" s="211">
        <v>2.4E-2</v>
      </c>
      <c r="CZ145" s="218">
        <v>1.0800000000000001E-2</v>
      </c>
      <c r="DA145" t="s">
        <v>62</v>
      </c>
    </row>
    <row r="146" spans="71:209" ht="15.75" thickBot="1" x14ac:dyDescent="0.3">
      <c r="BS146" s="213">
        <v>-2.3300000000000001E-2</v>
      </c>
      <c r="BT146" s="268">
        <v>-3.4599999999999999E-2</v>
      </c>
      <c r="BU146" s="204">
        <v>-3.4799999999999998E-2</v>
      </c>
      <c r="BV146" s="216">
        <v>-2.0299999999999999E-2</v>
      </c>
      <c r="BW146" s="215">
        <v>-9.5999999999999992E-3</v>
      </c>
      <c r="BX146" s="211">
        <v>-1.09E-2</v>
      </c>
      <c r="BY146" s="240">
        <v>-1.2999999999999999E-2</v>
      </c>
      <c r="BZ146" s="268">
        <v>-1.4500000000000001E-2</v>
      </c>
      <c r="CA146" s="211">
        <v>-2.7199999999999998E-2</v>
      </c>
      <c r="CB146" s="213">
        <v>-8.2199999999999995E-2</v>
      </c>
      <c r="CC146" s="216">
        <v>-5.7000000000000002E-3</v>
      </c>
      <c r="CD146" s="223">
        <v>-7.2499999999999995E-2</v>
      </c>
      <c r="CE146" s="215">
        <v>-2.24E-2</v>
      </c>
      <c r="CF146" s="268">
        <v>-1.9400000000000001E-2</v>
      </c>
      <c r="CG146" s="205">
        <v>-2.64E-2</v>
      </c>
      <c r="CH146" s="213">
        <v>-1.6400000000000001E-2</v>
      </c>
      <c r="CI146" s="215">
        <v>-1.83E-2</v>
      </c>
      <c r="CJ146" s="211">
        <v>-2.1000000000000001E-2</v>
      </c>
      <c r="CK146" s="216">
        <v>-1.9599999999999999E-2</v>
      </c>
      <c r="CL146" s="240">
        <v>-1.46E-2</v>
      </c>
      <c r="CM146" s="211">
        <v>-1.24E-2</v>
      </c>
      <c r="CN146" s="216">
        <v>-1.7999999999999999E-2</v>
      </c>
      <c r="CO146" s="240">
        <v>-2.9600000000000001E-2</v>
      </c>
      <c r="CP146" s="204">
        <v>-1.32E-2</v>
      </c>
      <c r="CQ146" s="216">
        <v>-3.6299999999999999E-2</v>
      </c>
      <c r="CR146" s="215">
        <v>-1.72E-2</v>
      </c>
      <c r="CS146" s="211">
        <v>-1.84E-2</v>
      </c>
      <c r="CT146" s="216">
        <v>-2.1700000000000001E-2</v>
      </c>
      <c r="CU146" s="210">
        <v>-2.41E-2</v>
      </c>
      <c r="CV146" s="205">
        <v>-2.4899999999999999E-2</v>
      </c>
      <c r="CW146" s="213">
        <v>-1.3899999999999999E-2</v>
      </c>
      <c r="CX146" s="203">
        <v>-2.2200000000000001E-2</v>
      </c>
      <c r="CY146" s="221">
        <v>-1.6799999999999999E-2</v>
      </c>
      <c r="CZ146" s="203">
        <v>-1.61E-2</v>
      </c>
    </row>
    <row r="147" spans="71:209" ht="15.75" thickBot="1" x14ac:dyDescent="0.3">
      <c r="BS147" s="139"/>
      <c r="BT147" s="140" t="s">
        <v>62</v>
      </c>
      <c r="BU147" s="205">
        <v>3.0800000000000001E-2</v>
      </c>
      <c r="BV147" s="139"/>
      <c r="BW147" s="140"/>
      <c r="BX147" s="221">
        <v>1.6400000000000001E-2</v>
      </c>
      <c r="BY147" s="139"/>
      <c r="BZ147" s="140"/>
      <c r="CA147" s="223">
        <v>2.1399999999999999E-2</v>
      </c>
      <c r="CB147" s="139"/>
      <c r="CC147" s="140"/>
      <c r="CD147" s="221">
        <v>4.87E-2</v>
      </c>
      <c r="CE147" s="139"/>
      <c r="CF147" s="140"/>
      <c r="CG147" s="211">
        <v>2.3400000000000001E-2</v>
      </c>
      <c r="CH147" s="139"/>
      <c r="CI147" s="140"/>
      <c r="CJ147" s="205">
        <v>2.1899999999999999E-2</v>
      </c>
      <c r="CK147" s="139" t="s">
        <v>62</v>
      </c>
      <c r="CL147" s="140"/>
      <c r="CM147" s="221">
        <v>2.6200000000000001E-2</v>
      </c>
      <c r="CN147" s="139" t="s">
        <v>62</v>
      </c>
      <c r="CO147" s="140" t="s">
        <v>62</v>
      </c>
      <c r="CP147" s="205">
        <v>2.46E-2</v>
      </c>
      <c r="CQ147" s="139"/>
      <c r="CR147" s="140"/>
      <c r="CS147" s="223">
        <v>8.09E-2</v>
      </c>
      <c r="CT147" s="139"/>
      <c r="CU147" s="140" t="s">
        <v>62</v>
      </c>
      <c r="CV147" s="223">
        <v>3.4200000000000001E-2</v>
      </c>
      <c r="CW147" s="139"/>
      <c r="CX147" s="140"/>
      <c r="CY147" s="211">
        <v>3.5799999999999998E-2</v>
      </c>
    </row>
    <row r="148" spans="71:209" ht="15.75" thickBot="1" x14ac:dyDescent="0.3">
      <c r="BS148" s="139"/>
      <c r="BT148" s="140"/>
      <c r="BU148" s="204">
        <v>-3.3500000000000002E-2</v>
      </c>
      <c r="BV148" s="139" t="s">
        <v>62</v>
      </c>
      <c r="BW148" s="140"/>
      <c r="BX148" s="204">
        <v>-1.6299999999999999E-2</v>
      </c>
      <c r="BY148" s="139"/>
      <c r="BZ148" s="140" t="s">
        <v>62</v>
      </c>
      <c r="CA148" s="211">
        <v>-3.9699999999999999E-2</v>
      </c>
      <c r="CB148" s="139"/>
      <c r="CC148" s="140" t="s">
        <v>62</v>
      </c>
      <c r="CD148" s="223">
        <v>-9.4200000000000006E-2</v>
      </c>
      <c r="CE148" s="139"/>
      <c r="CF148" s="140" t="s">
        <v>62</v>
      </c>
      <c r="CG148" s="205">
        <v>-4.58E-2</v>
      </c>
      <c r="CH148" s="139"/>
      <c r="CI148" s="140" t="s">
        <v>62</v>
      </c>
      <c r="CJ148" s="222">
        <v>-1.6400000000000001E-2</v>
      </c>
      <c r="CK148" s="139"/>
      <c r="CL148" s="140" t="s">
        <v>62</v>
      </c>
      <c r="CM148" s="211">
        <v>-2.1999999999999999E-2</v>
      </c>
      <c r="CN148" s="139"/>
      <c r="CO148" s="140"/>
      <c r="CP148" s="243">
        <v>-3.5700000000000003E-2</v>
      </c>
      <c r="CQ148" s="139" t="s">
        <v>62</v>
      </c>
      <c r="CR148" s="140" t="s">
        <v>62</v>
      </c>
      <c r="CS148" s="206">
        <v>-3.32E-2</v>
      </c>
      <c r="CT148" s="139"/>
      <c r="CU148" s="140" t="s">
        <v>62</v>
      </c>
      <c r="CV148" s="211">
        <v>-4.0899999999999999E-2</v>
      </c>
      <c r="CW148" s="139" t="s">
        <v>62</v>
      </c>
      <c r="CX148" s="140" t="s">
        <v>62</v>
      </c>
      <c r="CY148" s="206">
        <v>-2.1399999999999999E-2</v>
      </c>
      <c r="CZ148" t="s">
        <v>62</v>
      </c>
      <c r="DA148" t="s">
        <v>62</v>
      </c>
      <c r="DB148" s="59"/>
      <c r="DC148" t="s">
        <v>62</v>
      </c>
      <c r="DE148" s="59"/>
      <c r="DG148" t="s">
        <v>62</v>
      </c>
      <c r="DH148" s="59"/>
      <c r="DI148" t="s">
        <v>62</v>
      </c>
      <c r="DK148" s="59"/>
      <c r="DL148" t="s">
        <v>62</v>
      </c>
      <c r="DN148" s="59"/>
      <c r="DQ148" s="59"/>
      <c r="DY148" t="s">
        <v>62</v>
      </c>
      <c r="EA148" t="s">
        <v>62</v>
      </c>
      <c r="EM148" s="59"/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</row>
    <row r="149" spans="71:209" ht="15.75" thickBot="1" x14ac:dyDescent="0.3">
      <c r="BS149" s="195"/>
      <c r="BT149" s="193"/>
      <c r="BU149" s="294"/>
      <c r="BV149" s="191"/>
      <c r="BW149" s="299"/>
      <c r="BX149" s="294"/>
      <c r="BY149" s="191"/>
      <c r="BZ149" s="299"/>
      <c r="CA149" s="294"/>
      <c r="CB149" s="191"/>
      <c r="CC149" s="299"/>
      <c r="CD149" s="294"/>
      <c r="CE149" s="262">
        <v>0.67449999999999999</v>
      </c>
      <c r="CF149" s="258">
        <v>0.67630000000000001</v>
      </c>
      <c r="CG149" s="263">
        <v>0.67490000000000006</v>
      </c>
      <c r="CH149" s="262">
        <v>0.70850000000000002</v>
      </c>
      <c r="CI149" s="258">
        <v>0.70809999999999995</v>
      </c>
      <c r="CJ149" s="263">
        <v>0.70879999999999999</v>
      </c>
      <c r="CK149" s="262">
        <v>0.70960000000000001</v>
      </c>
      <c r="CL149" s="258">
        <v>0.70730000000000004</v>
      </c>
      <c r="CM149" s="263">
        <v>0.70609999999999995</v>
      </c>
      <c r="CN149" s="262">
        <v>0.67300000000000004</v>
      </c>
      <c r="CO149" s="258">
        <v>0.6734</v>
      </c>
      <c r="CP149" s="263">
        <v>0.67359999999999998</v>
      </c>
      <c r="CQ149" s="262">
        <v>0.71209999999999996</v>
      </c>
      <c r="CR149" s="258">
        <v>0.71109999999999995</v>
      </c>
      <c r="CS149" s="263">
        <v>0.70889999999999997</v>
      </c>
      <c r="CT149" s="262">
        <v>111.06</v>
      </c>
      <c r="CU149" s="258">
        <v>0.7107</v>
      </c>
      <c r="CV149" s="263">
        <v>0.71050000000000002</v>
      </c>
      <c r="CW149" s="262">
        <v>0.70850000000000002</v>
      </c>
      <c r="CX149" s="258">
        <v>0.71109999999999995</v>
      </c>
      <c r="CY149" s="263">
        <v>0.71399999999999997</v>
      </c>
      <c r="CZ149" s="258">
        <v>110.55</v>
      </c>
      <c r="DA149" s="50"/>
      <c r="DB149" s="192"/>
      <c r="DC149" s="50"/>
      <c r="DD149" s="50"/>
      <c r="DE149" s="192"/>
      <c r="DF149" s="50"/>
      <c r="DG149" s="50"/>
      <c r="DH149" s="192"/>
      <c r="DI149" s="50"/>
      <c r="DJ149" s="50"/>
      <c r="DK149" s="192"/>
      <c r="DL149" s="50"/>
      <c r="DM149" s="50"/>
      <c r="DN149" s="192"/>
      <c r="DO149" s="50"/>
      <c r="DP149" s="50"/>
      <c r="DQ149" s="192"/>
      <c r="DR149" s="50"/>
      <c r="DS149" s="50"/>
      <c r="DT149" s="50"/>
      <c r="DU149" s="50"/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K149" s="49"/>
      <c r="EL149" s="49"/>
      <c r="EM149" s="192"/>
      <c r="EN149" s="50"/>
      <c r="EO149" s="50"/>
      <c r="EP149" s="192"/>
      <c r="EQ149" s="50"/>
      <c r="ER149" s="50"/>
      <c r="ES149" s="192"/>
      <c r="ET149" s="50"/>
      <c r="EU149" s="50"/>
      <c r="EV149" s="192"/>
      <c r="EW149" s="50"/>
      <c r="EX149" s="50"/>
      <c r="EY149" s="192"/>
      <c r="EZ149" s="50"/>
      <c r="FA149" s="50"/>
      <c r="FB149" s="192"/>
      <c r="FC149" s="50"/>
      <c r="FD149" s="50"/>
      <c r="FE149" s="192"/>
      <c r="FF149" s="50"/>
      <c r="FG149" s="50"/>
      <c r="FH149" s="192"/>
      <c r="FI149" s="50"/>
      <c r="FJ149" s="50"/>
      <c r="FK149" s="192"/>
      <c r="FL149" s="50"/>
      <c r="FM149" s="50"/>
      <c r="FN149" s="192"/>
      <c r="FO149" s="50"/>
      <c r="FP149" s="50"/>
      <c r="FQ149" s="192"/>
      <c r="FR149" s="50"/>
      <c r="FS149" s="50"/>
      <c r="FT149" s="192"/>
      <c r="FU149" s="50"/>
      <c r="FV149" s="50"/>
      <c r="FW149" s="192"/>
      <c r="FX149" s="50"/>
      <c r="FY149" s="50"/>
      <c r="FZ149" s="192"/>
      <c r="GA149" s="50"/>
      <c r="GB149" s="50"/>
      <c r="GC149" s="192"/>
      <c r="GD149" s="50"/>
      <c r="GE149" s="50"/>
      <c r="GF149" s="192"/>
      <c r="GG149" s="50"/>
      <c r="GH149" s="50"/>
      <c r="GI149" s="192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pans="71:209" ht="15.75" thickBot="1" x14ac:dyDescent="0.3">
      <c r="BS150" s="159" t="s">
        <v>40</v>
      </c>
      <c r="BT150" s="123" t="s">
        <v>44</v>
      </c>
      <c r="BU150" s="178" t="s">
        <v>70</v>
      </c>
      <c r="BV150" s="143" t="s">
        <v>70</v>
      </c>
      <c r="BW150" s="118" t="s">
        <v>70</v>
      </c>
      <c r="BX150" s="178" t="s">
        <v>70</v>
      </c>
      <c r="BY150" s="224" t="s">
        <v>70</v>
      </c>
      <c r="BZ150" s="42" t="s">
        <v>70</v>
      </c>
      <c r="CA150" s="156" t="s">
        <v>37</v>
      </c>
      <c r="CB150" s="159" t="s">
        <v>40</v>
      </c>
      <c r="CC150" s="120" t="s">
        <v>40</v>
      </c>
      <c r="CD150" s="181" t="s">
        <v>40</v>
      </c>
      <c r="CE150" s="159" t="s">
        <v>41</v>
      </c>
      <c r="CF150" s="120" t="s">
        <v>41</v>
      </c>
      <c r="CG150" s="181" t="s">
        <v>41</v>
      </c>
      <c r="CH150" s="159" t="s">
        <v>40</v>
      </c>
      <c r="CI150" s="120" t="s">
        <v>40</v>
      </c>
      <c r="CJ150" s="181" t="s">
        <v>40</v>
      </c>
      <c r="CK150" s="159" t="s">
        <v>40</v>
      </c>
      <c r="CL150" s="120" t="s">
        <v>40</v>
      </c>
      <c r="CM150" s="181" t="s">
        <v>40</v>
      </c>
      <c r="CN150" s="159" t="s">
        <v>41</v>
      </c>
      <c r="CO150" s="120" t="s">
        <v>41</v>
      </c>
      <c r="CP150" s="181" t="s">
        <v>41</v>
      </c>
      <c r="CQ150" s="159" t="s">
        <v>40</v>
      </c>
      <c r="CR150" s="120" t="s">
        <v>40</v>
      </c>
      <c r="CS150" s="181" t="s">
        <v>40</v>
      </c>
      <c r="CT150" s="159" t="s">
        <v>39</v>
      </c>
      <c r="CU150" s="120" t="s">
        <v>40</v>
      </c>
      <c r="CV150" s="181" t="s">
        <v>40</v>
      </c>
      <c r="CW150" s="159" t="s">
        <v>40</v>
      </c>
      <c r="CX150" s="120" t="s">
        <v>40</v>
      </c>
      <c r="CY150" s="181" t="s">
        <v>40</v>
      </c>
      <c r="CZ150" s="120" t="s">
        <v>39</v>
      </c>
      <c r="DA150" s="60"/>
      <c r="DB150" s="60"/>
      <c r="DC150" s="60"/>
      <c r="DD150" s="60"/>
      <c r="DE150" s="60"/>
      <c r="DF150" s="60"/>
      <c r="DG150" s="60"/>
      <c r="DH150" s="60"/>
      <c r="DI150" s="60"/>
      <c r="DJ150" s="60"/>
      <c r="DK150" s="60"/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</row>
    <row r="151" spans="71:209" ht="15.75" thickBot="1" x14ac:dyDescent="0.3">
      <c r="BS151" s="147">
        <f t="shared" ref="BS151:CK151" si="383">SUM(BS136, -BS143)</f>
        <v>3.2199999999999999E-2</v>
      </c>
      <c r="BT151" s="121">
        <f t="shared" si="383"/>
        <v>4.6799999999999994E-2</v>
      </c>
      <c r="BU151" s="180">
        <f t="shared" si="383"/>
        <v>6.4299999999999996E-2</v>
      </c>
      <c r="BV151" s="147">
        <f t="shared" si="383"/>
        <v>8.9200000000000002E-2</v>
      </c>
      <c r="BW151" s="121">
        <f t="shared" si="383"/>
        <v>8.8700000000000001E-2</v>
      </c>
      <c r="BX151" s="180">
        <f t="shared" si="383"/>
        <v>8.77E-2</v>
      </c>
      <c r="BY151" s="225">
        <f t="shared" si="383"/>
        <v>8.2400000000000001E-2</v>
      </c>
      <c r="BZ151" s="15">
        <f t="shared" si="383"/>
        <v>9.1600000000000001E-2</v>
      </c>
      <c r="CA151" s="152">
        <f t="shared" si="383"/>
        <v>9.0400000000000008E-2</v>
      </c>
      <c r="CB151" s="147">
        <f t="shared" si="383"/>
        <v>0.15129999999999999</v>
      </c>
      <c r="CC151" s="121">
        <f t="shared" si="383"/>
        <v>0.15250000000000002</v>
      </c>
      <c r="CD151" s="180">
        <f t="shared" si="383"/>
        <v>0.184</v>
      </c>
      <c r="CE151" s="147">
        <f t="shared" si="383"/>
        <v>0.1986</v>
      </c>
      <c r="CF151" s="121">
        <f t="shared" si="383"/>
        <v>0.18729999999999999</v>
      </c>
      <c r="CG151" s="180">
        <f t="shared" si="383"/>
        <v>0.19839999999999999</v>
      </c>
      <c r="CH151" s="147">
        <f t="shared" si="383"/>
        <v>0.20330000000000001</v>
      </c>
      <c r="CI151" s="121">
        <f t="shared" si="383"/>
        <v>0.2079</v>
      </c>
      <c r="CJ151" s="180">
        <f t="shared" si="383"/>
        <v>0.20080000000000001</v>
      </c>
      <c r="CK151" s="147">
        <f t="shared" si="383"/>
        <v>0.1918</v>
      </c>
      <c r="CL151" s="121">
        <f t="shared" ref="CL151:CM151" si="384">SUM(CL136, -CL143)</f>
        <v>0.21650000000000003</v>
      </c>
      <c r="CM151" s="180">
        <f t="shared" si="384"/>
        <v>0.22700000000000001</v>
      </c>
      <c r="CN151" s="147">
        <f t="shared" ref="CN151:CW151" si="385">SUM(CN136, -CN143)</f>
        <v>0.214</v>
      </c>
      <c r="CO151" s="121">
        <f t="shared" si="385"/>
        <v>0.21229999999999999</v>
      </c>
      <c r="CP151" s="180">
        <f t="shared" si="385"/>
        <v>0.2079</v>
      </c>
      <c r="CQ151" s="147">
        <f t="shared" si="385"/>
        <v>0.1575</v>
      </c>
      <c r="CR151" s="121">
        <f t="shared" si="385"/>
        <v>0.1694</v>
      </c>
      <c r="CS151" s="180">
        <f t="shared" si="385"/>
        <v>0.1953</v>
      </c>
      <c r="CT151" s="145">
        <f t="shared" si="385"/>
        <v>0.17520000000000002</v>
      </c>
      <c r="CU151" s="121">
        <f t="shared" si="385"/>
        <v>0.1759</v>
      </c>
      <c r="CV151" s="180">
        <f t="shared" si="385"/>
        <v>0.1782</v>
      </c>
      <c r="CW151" s="147">
        <f t="shared" si="385"/>
        <v>0.19940000000000002</v>
      </c>
      <c r="CX151" s="121">
        <f t="shared" ref="CX151:CY151" si="386">SUM(CX136, -CX143)</f>
        <v>0.1694</v>
      </c>
      <c r="CY151" s="180">
        <f t="shared" ref="CY151:CZ151" si="387">SUM(CY136, -CY143)</f>
        <v>0.13890000000000002</v>
      </c>
      <c r="CZ151" s="117">
        <f>SUM(CZ136, -CZ143)</f>
        <v>0.14529999999999998</v>
      </c>
      <c r="DA151" s="6">
        <f>SUM(DA136, -DA142)</f>
        <v>0</v>
      </c>
      <c r="DB151" s="6">
        <f>SUM(DB136, -DB142)</f>
        <v>0</v>
      </c>
      <c r="DC151" s="6">
        <f>SUM(DC136, -DC142,)</f>
        <v>0</v>
      </c>
      <c r="DD151" s="6">
        <f>SUM(DD136, -DD142,)</f>
        <v>0</v>
      </c>
      <c r="DE151" s="6">
        <f>SUM(DE136, -DE142)</f>
        <v>0</v>
      </c>
      <c r="DF151" s="6">
        <f>SUM(DF136, -DF142)</f>
        <v>0</v>
      </c>
      <c r="DG151" s="6">
        <f>SUM(DG136, -DG142)</f>
        <v>0</v>
      </c>
      <c r="DH151" s="6">
        <f>SUM(DH136, -DH142)</f>
        <v>0</v>
      </c>
      <c r="DI151" s="6">
        <f>SUM(DI136, -DI142,)</f>
        <v>0</v>
      </c>
      <c r="DJ151" s="6">
        <f>SUM(DJ136, -DJ142,)</f>
        <v>0</v>
      </c>
      <c r="DK151" s="6">
        <f>SUM(DK136, -DK142)</f>
        <v>0</v>
      </c>
      <c r="DL151" s="6">
        <f>SUM(DL136, -DL142)</f>
        <v>0</v>
      </c>
      <c r="DM151" s="6">
        <f>SUM(DM136, -DM142)</f>
        <v>0</v>
      </c>
      <c r="DN151" s="6">
        <f>SUM(DN136, -DN142)</f>
        <v>0</v>
      </c>
      <c r="DO151" s="6">
        <f>SUM(DO136, -DO143,)</f>
        <v>0</v>
      </c>
      <c r="DP151" s="6">
        <f>SUM(DP136, -DP143,)</f>
        <v>0</v>
      </c>
      <c r="DQ151" s="6">
        <f>SUM(DQ136, -DQ143)</f>
        <v>0</v>
      </c>
      <c r="DR151" s="6">
        <f>SUM(DR136, -DR143)</f>
        <v>0</v>
      </c>
      <c r="DS151" s="6">
        <f>SUM(DS136, -DS143)</f>
        <v>0</v>
      </c>
      <c r="DT151" s="6">
        <f>SUM(DT136, -DT143)</f>
        <v>0</v>
      </c>
      <c r="DU151" s="6">
        <f>SUM(DU136, -DU143,)</f>
        <v>0</v>
      </c>
      <c r="DV151" s="6">
        <f>SUM(DV136, -DV143,)</f>
        <v>0</v>
      </c>
      <c r="DW151" s="6">
        <f>SUM(DW136, -DW143)</f>
        <v>0</v>
      </c>
      <c r="DX151" s="6">
        <f>SUM(DX136, -DX143)</f>
        <v>0</v>
      </c>
      <c r="DY151" s="6">
        <f>SUM(DY136, -DY143)</f>
        <v>0</v>
      </c>
      <c r="DZ151" s="6">
        <f>SUM(DZ136, -DZ143)</f>
        <v>0</v>
      </c>
      <c r="EA151" s="6">
        <f>SUM(EA136, -EA143,)</f>
        <v>0</v>
      </c>
      <c r="EB151" s="6">
        <f>SUM(EB136, -EB143,)</f>
        <v>0</v>
      </c>
      <c r="EC151" s="6">
        <f t="shared" ref="EC151:EI151" si="388">SUM(EC136, -EC143)</f>
        <v>0</v>
      </c>
      <c r="ED151" s="6">
        <f t="shared" si="388"/>
        <v>0</v>
      </c>
      <c r="EE151" s="6">
        <f t="shared" si="388"/>
        <v>0</v>
      </c>
      <c r="EF151" s="6">
        <f t="shared" si="388"/>
        <v>0</v>
      </c>
      <c r="EG151" s="6">
        <f t="shared" si="388"/>
        <v>0</v>
      </c>
      <c r="EH151" s="6">
        <f t="shared" si="388"/>
        <v>0</v>
      </c>
      <c r="EI151" s="6">
        <f t="shared" si="388"/>
        <v>0</v>
      </c>
      <c r="EK151" s="6">
        <f>SUM(EK136, -EK143,)</f>
        <v>0</v>
      </c>
      <c r="EL151" s="6">
        <f>SUM(EL136, -EL143,)</f>
        <v>0</v>
      </c>
      <c r="EM151" s="6">
        <f>SUM(EM136, -EM143)</f>
        <v>0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89">SUM(GU136, -GU143)</f>
        <v>0</v>
      </c>
      <c r="GV151" s="6">
        <f t="shared" si="389"/>
        <v>0</v>
      </c>
      <c r="GW151" s="6">
        <f t="shared" si="389"/>
        <v>0</v>
      </c>
      <c r="GX151" s="6">
        <f t="shared" si="389"/>
        <v>0</v>
      </c>
      <c r="GY151" s="6">
        <f t="shared" si="389"/>
        <v>0</v>
      </c>
      <c r="GZ151" s="6">
        <f t="shared" si="389"/>
        <v>0</v>
      </c>
      <c r="HA151" s="6">
        <f t="shared" si="389"/>
        <v>0</v>
      </c>
    </row>
    <row r="152" spans="71:209" ht="15.75" thickBot="1" x14ac:dyDescent="0.3">
      <c r="BS152" s="165" t="s">
        <v>53</v>
      </c>
      <c r="BT152" s="122" t="s">
        <v>51</v>
      </c>
      <c r="BU152" s="184" t="s">
        <v>46</v>
      </c>
      <c r="BV152" s="159" t="s">
        <v>39</v>
      </c>
      <c r="BW152" s="120" t="s">
        <v>39</v>
      </c>
      <c r="BX152" s="181" t="s">
        <v>39</v>
      </c>
      <c r="BY152" s="260" t="s">
        <v>39</v>
      </c>
      <c r="BZ152" s="11" t="s">
        <v>39</v>
      </c>
      <c r="CA152" s="156" t="s">
        <v>39</v>
      </c>
      <c r="CB152" s="155" t="s">
        <v>47</v>
      </c>
      <c r="CC152" s="123" t="s">
        <v>47</v>
      </c>
      <c r="CD152" s="181" t="s">
        <v>41</v>
      </c>
      <c r="CE152" s="159" t="s">
        <v>40</v>
      </c>
      <c r="CF152" s="120" t="s">
        <v>40</v>
      </c>
      <c r="CG152" s="181" t="s">
        <v>40</v>
      </c>
      <c r="CH152" s="159" t="s">
        <v>41</v>
      </c>
      <c r="CI152" s="120" t="s">
        <v>41</v>
      </c>
      <c r="CJ152" s="181" t="s">
        <v>41</v>
      </c>
      <c r="CK152" s="159" t="s">
        <v>41</v>
      </c>
      <c r="CL152" s="120" t="s">
        <v>41</v>
      </c>
      <c r="CM152" s="181" t="s">
        <v>41</v>
      </c>
      <c r="CN152" s="159" t="s">
        <v>40</v>
      </c>
      <c r="CO152" s="120" t="s">
        <v>40</v>
      </c>
      <c r="CP152" s="181" t="s">
        <v>40</v>
      </c>
      <c r="CQ152" s="159" t="s">
        <v>39</v>
      </c>
      <c r="CR152" s="120" t="s">
        <v>39</v>
      </c>
      <c r="CS152" s="181" t="s">
        <v>39</v>
      </c>
      <c r="CT152" s="159" t="s">
        <v>40</v>
      </c>
      <c r="CU152" s="120" t="s">
        <v>39</v>
      </c>
      <c r="CV152" s="181" t="s">
        <v>37</v>
      </c>
      <c r="CW152" s="159" t="s">
        <v>37</v>
      </c>
      <c r="CX152" s="120" t="s">
        <v>37</v>
      </c>
      <c r="CY152" s="181" t="s">
        <v>39</v>
      </c>
      <c r="CZ152" s="120" t="s">
        <v>40</v>
      </c>
      <c r="DA152" s="60"/>
      <c r="DB152" s="60"/>
      <c r="DC152" s="60"/>
      <c r="DD152" s="60"/>
      <c r="DE152" s="60"/>
      <c r="DF152" s="60"/>
      <c r="DG152" s="60"/>
      <c r="DH152" s="60"/>
      <c r="DI152" s="60"/>
      <c r="DJ152" s="60"/>
      <c r="DK152" s="60"/>
      <c r="DL152" s="60"/>
      <c r="DM152" s="60"/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</row>
    <row r="153" spans="71:209" ht="15.75" thickBot="1" x14ac:dyDescent="0.3">
      <c r="BS153" s="145">
        <f t="shared" ref="BS153:BZ153" si="390">SUM(BS137, -BS143)</f>
        <v>3.0700000000000002E-2</v>
      </c>
      <c r="BT153" s="121">
        <f t="shared" si="390"/>
        <v>0.04</v>
      </c>
      <c r="BU153" s="274">
        <f t="shared" si="390"/>
        <v>5.1200000000000002E-2</v>
      </c>
      <c r="BV153" s="145">
        <f t="shared" si="390"/>
        <v>7.3599999999999999E-2</v>
      </c>
      <c r="BW153" s="117">
        <f t="shared" si="390"/>
        <v>7.8399999999999997E-2</v>
      </c>
      <c r="BX153" s="177">
        <f t="shared" si="390"/>
        <v>7.8899999999999998E-2</v>
      </c>
      <c r="BY153" s="227">
        <f t="shared" si="390"/>
        <v>7.8299999999999995E-2</v>
      </c>
      <c r="BZ153" s="94">
        <f t="shared" si="390"/>
        <v>8.5999999999999993E-2</v>
      </c>
      <c r="CA153" s="151">
        <f>SUM(CA136, -CA142)</f>
        <v>8.7099999999999997E-2</v>
      </c>
      <c r="CB153" s="147">
        <f>SUM(CB137, -CB143)</f>
        <v>0.1144</v>
      </c>
      <c r="CC153" s="121">
        <f>SUM(CC137, -CC143)</f>
        <v>0.1173</v>
      </c>
      <c r="CD153" s="180">
        <f t="shared" ref="CD153:CK153" si="391">SUM(CD136, -CD142)</f>
        <v>0.16889999999999999</v>
      </c>
      <c r="CE153" s="147">
        <f t="shared" si="391"/>
        <v>0.192</v>
      </c>
      <c r="CF153" s="121">
        <f t="shared" si="391"/>
        <v>0.17859999999999998</v>
      </c>
      <c r="CG153" s="180">
        <f t="shared" si="391"/>
        <v>0.18529999999999999</v>
      </c>
      <c r="CH153" s="147">
        <f t="shared" si="391"/>
        <v>0.18770000000000001</v>
      </c>
      <c r="CI153" s="121">
        <f t="shared" si="391"/>
        <v>0.20629999999999998</v>
      </c>
      <c r="CJ153" s="180">
        <f t="shared" si="391"/>
        <v>0.2006</v>
      </c>
      <c r="CK153" s="147">
        <f t="shared" si="391"/>
        <v>0.18179999999999999</v>
      </c>
      <c r="CL153" s="121">
        <f t="shared" ref="CL153:CM153" si="392">SUM(CL136, -CL142)</f>
        <v>0.20540000000000003</v>
      </c>
      <c r="CM153" s="180">
        <f t="shared" si="392"/>
        <v>0.21290000000000001</v>
      </c>
      <c r="CN153" s="147">
        <f t="shared" ref="CN153:CW153" si="393">SUM(CN136, -CN142)</f>
        <v>0.20479999999999998</v>
      </c>
      <c r="CO153" s="121">
        <f t="shared" si="393"/>
        <v>0.1968</v>
      </c>
      <c r="CP153" s="180">
        <f t="shared" si="393"/>
        <v>0.1893</v>
      </c>
      <c r="CQ153" s="145">
        <f t="shared" si="393"/>
        <v>0.1474</v>
      </c>
      <c r="CR153" s="117">
        <f t="shared" si="393"/>
        <v>0.15039999999999998</v>
      </c>
      <c r="CS153" s="177">
        <f t="shared" si="393"/>
        <v>0.1711</v>
      </c>
      <c r="CT153" s="147">
        <f t="shared" si="393"/>
        <v>0.15210000000000001</v>
      </c>
      <c r="CU153" s="117">
        <f t="shared" si="393"/>
        <v>0.1754</v>
      </c>
      <c r="CV153" s="180">
        <f t="shared" si="393"/>
        <v>0.16689999999999999</v>
      </c>
      <c r="CW153" s="147">
        <f t="shared" si="393"/>
        <v>0.1678</v>
      </c>
      <c r="CX153" s="121">
        <f t="shared" ref="CX153:CY153" si="394">SUM(CX136, -CX142)</f>
        <v>0.1532</v>
      </c>
      <c r="CY153" s="177">
        <f>SUM(CY136, -CY142)</f>
        <v>0.13570000000000002</v>
      </c>
      <c r="CZ153" s="121">
        <f>SUM(CZ136, -CZ142)</f>
        <v>0.12609999999999999</v>
      </c>
      <c r="DA153" s="6">
        <f>SUM(DA137, -DA142)</f>
        <v>0</v>
      </c>
      <c r="DB153" s="6">
        <f>SUM(DB136, -DB143)</f>
        <v>0</v>
      </c>
      <c r="DC153" s="6">
        <f>SUM(DC136, -DC143)</f>
        <v>0</v>
      </c>
      <c r="DD153" s="6">
        <f>SUM(DD136, -DD143)</f>
        <v>0</v>
      </c>
      <c r="DE153" s="6">
        <f>SUM(DE136, -DE143)</f>
        <v>0</v>
      </c>
      <c r="DF153" s="6">
        <f>SUM(DF136, -DF143,)</f>
        <v>0</v>
      </c>
      <c r="DG153" s="6">
        <f>SUM(DG137, -DG142)</f>
        <v>0</v>
      </c>
      <c r="DH153" s="6">
        <f>SUM(DH136, -DH143)</f>
        <v>0</v>
      </c>
      <c r="DI153" s="6">
        <f>SUM(DI136, -DI143)</f>
        <v>0</v>
      </c>
      <c r="DJ153" s="6">
        <f>SUM(DJ136, -DJ143)</f>
        <v>0</v>
      </c>
      <c r="DK153" s="6">
        <f>SUM(DK136, -DK143)</f>
        <v>0</v>
      </c>
      <c r="DL153" s="6">
        <f>SUM(DL136, -DL143,)</f>
        <v>0</v>
      </c>
      <c r="DM153" s="6">
        <f>SUM(DM137, -DM142)</f>
        <v>0</v>
      </c>
      <c r="DN153" s="6">
        <f>SUM(DN136, -DN143)</f>
        <v>0</v>
      </c>
      <c r="DO153" s="6">
        <f>SUM(DO136, -DO142)</f>
        <v>0</v>
      </c>
      <c r="DP153" s="6">
        <f>SUM(DP136, -DP142)</f>
        <v>0</v>
      </c>
      <c r="DQ153" s="6">
        <f>SUM(DQ136, -DQ142)</f>
        <v>0</v>
      </c>
      <c r="DR153" s="6">
        <f>SUM(DR136, -DR142,)</f>
        <v>0</v>
      </c>
      <c r="DS153" s="6">
        <f>SUM(DS137, -DS143)</f>
        <v>0</v>
      </c>
      <c r="DT153" s="6">
        <f>SUM(DT136, -DT142)</f>
        <v>0</v>
      </c>
      <c r="DU153" s="6">
        <f>SUM(DU136, -DU142)</f>
        <v>0</v>
      </c>
      <c r="DV153" s="6">
        <f>SUM(DV136, -DV142)</f>
        <v>0</v>
      </c>
      <c r="DW153" s="6">
        <f>SUM(DW136, -DW142)</f>
        <v>0</v>
      </c>
      <c r="DX153" s="6">
        <f>SUM(DX136, -DX142,)</f>
        <v>0</v>
      </c>
      <c r="DY153" s="6">
        <f>SUM(DY137, -DY143)</f>
        <v>0</v>
      </c>
      <c r="DZ153" s="6">
        <f>SUM(DZ136, -DZ142)</f>
        <v>0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6">
        <f>SUM(EK136, -EK142)</f>
        <v>0</v>
      </c>
      <c r="EL153" s="6">
        <f>SUM(EL136, -EL142)</f>
        <v>0</v>
      </c>
      <c r="EM153" s="6">
        <f>SUM(EM136, -EM142)</f>
        <v>0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</row>
    <row r="154" spans="71:209" ht="15.75" thickBot="1" x14ac:dyDescent="0.3">
      <c r="BS154" s="155" t="s">
        <v>47</v>
      </c>
      <c r="BT154" s="125" t="s">
        <v>54</v>
      </c>
      <c r="BU154" s="178" t="s">
        <v>65</v>
      </c>
      <c r="BV154" s="155" t="s">
        <v>46</v>
      </c>
      <c r="BW154" s="123" t="s">
        <v>46</v>
      </c>
      <c r="BX154" s="184" t="s">
        <v>46</v>
      </c>
      <c r="BY154" s="233" t="s">
        <v>46</v>
      </c>
      <c r="BZ154" s="18" t="s">
        <v>46</v>
      </c>
      <c r="CA154" s="148" t="s">
        <v>55</v>
      </c>
      <c r="CB154" s="143" t="s">
        <v>65</v>
      </c>
      <c r="CC154" s="118" t="s">
        <v>65</v>
      </c>
      <c r="CD154" s="184" t="s">
        <v>47</v>
      </c>
      <c r="CE154" s="155" t="s">
        <v>48</v>
      </c>
      <c r="CF154" s="122" t="s">
        <v>59</v>
      </c>
      <c r="CG154" s="185" t="s">
        <v>59</v>
      </c>
      <c r="CH154" s="157" t="s">
        <v>84</v>
      </c>
      <c r="CI154" s="123" t="s">
        <v>47</v>
      </c>
      <c r="CJ154" s="185" t="s">
        <v>84</v>
      </c>
      <c r="CK154" s="157" t="s">
        <v>84</v>
      </c>
      <c r="CL154" s="122" t="s">
        <v>84</v>
      </c>
      <c r="CM154" s="185" t="s">
        <v>84</v>
      </c>
      <c r="CN154" s="159" t="s">
        <v>39</v>
      </c>
      <c r="CO154" s="120" t="s">
        <v>37</v>
      </c>
      <c r="CP154" s="178" t="s">
        <v>68</v>
      </c>
      <c r="CQ154" s="143" t="s">
        <v>65</v>
      </c>
      <c r="CR154" s="120" t="s">
        <v>41</v>
      </c>
      <c r="CS154" s="181" t="s">
        <v>37</v>
      </c>
      <c r="CT154" s="159" t="s">
        <v>37</v>
      </c>
      <c r="CU154" s="120" t="s">
        <v>37</v>
      </c>
      <c r="CV154" s="181" t="s">
        <v>39</v>
      </c>
      <c r="CW154" s="159" t="s">
        <v>39</v>
      </c>
      <c r="CX154" s="120" t="s">
        <v>39</v>
      </c>
      <c r="CY154" s="181" t="s">
        <v>37</v>
      </c>
      <c r="CZ154" s="120" t="s">
        <v>37</v>
      </c>
      <c r="DA154" s="60"/>
      <c r="DB154" s="60"/>
      <c r="DC154" s="60"/>
      <c r="DD154" s="60"/>
      <c r="DE154" s="60"/>
      <c r="DF154" s="60"/>
      <c r="DG154" s="60"/>
      <c r="DH154" s="60"/>
      <c r="DI154" s="60"/>
      <c r="DJ154" s="60"/>
      <c r="DK154" s="60"/>
      <c r="DL154" s="60"/>
      <c r="DM154" s="60"/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</row>
    <row r="155" spans="71:209" ht="15.75" thickBot="1" x14ac:dyDescent="0.3">
      <c r="BS155" s="147">
        <f>SUM(BS138, -BS143)</f>
        <v>2.9900000000000003E-2</v>
      </c>
      <c r="BT155" s="121">
        <f>SUM(BT138, -BT143)</f>
        <v>3.5099999999999999E-2</v>
      </c>
      <c r="BU155" s="180">
        <f>SUM(BU136, -BU142)</f>
        <v>4.8600000000000004E-2</v>
      </c>
      <c r="BV155" s="247">
        <f>SUM(BV138, -BV143)</f>
        <v>7.3499999999999996E-2</v>
      </c>
      <c r="BW155" s="248">
        <f>SUM(BW138, -BW143)</f>
        <v>7.7399999999999997E-2</v>
      </c>
      <c r="BX155" s="274">
        <f>SUM(BX138, -BX143)</f>
        <v>7.2899999999999993E-2</v>
      </c>
      <c r="BY155" s="239">
        <f>SUM(BY138, -BY143)</f>
        <v>6.5699999999999995E-2</v>
      </c>
      <c r="BZ155" s="278">
        <f>SUM(BZ138, -BZ143)</f>
        <v>7.2900000000000006E-2</v>
      </c>
      <c r="CA155" s="150">
        <f>SUM(CA137, -CA143)</f>
        <v>8.6499999999999994E-2</v>
      </c>
      <c r="CB155" s="147">
        <f>SUM(CB138, -CB143)</f>
        <v>0.1099</v>
      </c>
      <c r="CC155" s="121">
        <f>SUM(CC138, -CC143)</f>
        <v>0.10970000000000001</v>
      </c>
      <c r="CD155" s="180">
        <f t="shared" ref="CD155:CK155" si="395">SUM(CD137, -CD143)</f>
        <v>0.1298</v>
      </c>
      <c r="CE155" s="147">
        <f t="shared" si="395"/>
        <v>0.1429</v>
      </c>
      <c r="CF155" s="116">
        <f t="shared" si="395"/>
        <v>0.126</v>
      </c>
      <c r="CG155" s="176">
        <f t="shared" si="395"/>
        <v>0.12959999999999999</v>
      </c>
      <c r="CH155" s="145">
        <f t="shared" si="395"/>
        <v>0.1366</v>
      </c>
      <c r="CI155" s="121">
        <f t="shared" si="395"/>
        <v>0.14180000000000001</v>
      </c>
      <c r="CJ155" s="177">
        <f t="shared" si="395"/>
        <v>0.14780000000000001</v>
      </c>
      <c r="CK155" s="145">
        <f t="shared" si="395"/>
        <v>0.13750000000000001</v>
      </c>
      <c r="CL155" s="117">
        <f t="shared" ref="CL155:CM155" si="396">SUM(CL137, -CL143)</f>
        <v>0.1341</v>
      </c>
      <c r="CM155" s="177">
        <f t="shared" si="396"/>
        <v>0.14430000000000001</v>
      </c>
      <c r="CN155" s="145">
        <f>SUM(CN136, -CN141)</f>
        <v>0.13979999999999998</v>
      </c>
      <c r="CO155" s="121">
        <f>SUM(CO136, -CO141)</f>
        <v>0.1336</v>
      </c>
      <c r="CP155" s="177">
        <f>SUM(CP137, -CP143)</f>
        <v>0.1414</v>
      </c>
      <c r="CQ155" s="147">
        <f>SUM(CQ137, -CQ143)</f>
        <v>0.1042</v>
      </c>
      <c r="CR155" s="121">
        <f t="shared" ref="CR155:CW155" si="397">SUM(CR136, -CR141)</f>
        <v>0.11309999999999999</v>
      </c>
      <c r="CS155" s="180">
        <f t="shared" si="397"/>
        <v>0.1384</v>
      </c>
      <c r="CT155" s="147">
        <f t="shared" si="397"/>
        <v>0.1246</v>
      </c>
      <c r="CU155" s="121">
        <f t="shared" si="397"/>
        <v>0.1623</v>
      </c>
      <c r="CV155" s="177">
        <f t="shared" si="397"/>
        <v>0.13750000000000001</v>
      </c>
      <c r="CW155" s="145">
        <f t="shared" si="397"/>
        <v>0.1278</v>
      </c>
      <c r="CX155" s="117">
        <f t="shared" ref="CX155:CY155" si="398">SUM(CX136, -CX141)</f>
        <v>0.14080000000000001</v>
      </c>
      <c r="CY155" s="180">
        <f>SUM(CY136, -CY141)</f>
        <v>0.1124</v>
      </c>
      <c r="CZ155" s="121">
        <f>SUM(CZ136, -CZ141)</f>
        <v>9.8799999999999999E-2</v>
      </c>
      <c r="DA155" s="6">
        <f>SUM(DA136, -DA143)</f>
        <v>0</v>
      </c>
      <c r="DB155" s="6">
        <f>SUM(DB137, -DB142)</f>
        <v>0</v>
      </c>
      <c r="DC155" s="6">
        <f>SUM(DC136, -DC141)</f>
        <v>0</v>
      </c>
      <c r="DD155" s="6">
        <f>SUM(DD137, -DD142)</f>
        <v>0</v>
      </c>
      <c r="DE155" s="6">
        <f>SUM(DE137, -DE142)</f>
        <v>0</v>
      </c>
      <c r="DF155" s="6">
        <f>SUM(DF137, -DF142)</f>
        <v>0</v>
      </c>
      <c r="DG155" s="6">
        <f>SUM(DG136, -DG143)</f>
        <v>0</v>
      </c>
      <c r="DH155" s="6">
        <f>SUM(DH137, -DH142)</f>
        <v>0</v>
      </c>
      <c r="DI155" s="6">
        <f>SUM(DI136, -DI141)</f>
        <v>0</v>
      </c>
      <c r="DJ155" s="6">
        <f>SUM(DJ137, -DJ142)</f>
        <v>0</v>
      </c>
      <c r="DK155" s="6">
        <f>SUM(DK137, -DK142)</f>
        <v>0</v>
      </c>
      <c r="DL155" s="6">
        <f>SUM(DL137, -DL142)</f>
        <v>0</v>
      </c>
      <c r="DM155" s="6">
        <f>SUM(DM136, -DM143)</f>
        <v>0</v>
      </c>
      <c r="DN155" s="6">
        <f>SUM(DN137, -DN142)</f>
        <v>0</v>
      </c>
      <c r="DO155" s="6">
        <f>SUM(DO136, -DO141)</f>
        <v>0</v>
      </c>
      <c r="DP155" s="6">
        <f>SUM(DP137, -DP143)</f>
        <v>0</v>
      </c>
      <c r="DQ155" s="6">
        <f>SUM(DQ137, -DQ143)</f>
        <v>0</v>
      </c>
      <c r="DR155" s="6">
        <f>SUM(DR137, -DR143)</f>
        <v>0</v>
      </c>
      <c r="DS155" s="6">
        <f>SUM(DS136, -DS142)</f>
        <v>0</v>
      </c>
      <c r="DT155" s="6">
        <f>SUM(DT137, -DT143)</f>
        <v>0</v>
      </c>
      <c r="DU155" s="6">
        <f>SUM(DU136, -DU141)</f>
        <v>0</v>
      </c>
      <c r="DV155" s="6">
        <f>SUM(DV137, -DV143)</f>
        <v>0</v>
      </c>
      <c r="DW155" s="6">
        <f>SUM(DW137, -DW143)</f>
        <v>0</v>
      </c>
      <c r="DX155" s="6">
        <f>SUM(DX137, -DX143)</f>
        <v>0</v>
      </c>
      <c r="DY155" s="6">
        <f>SUM(DY136, -DY142)</f>
        <v>0</v>
      </c>
      <c r="DZ155" s="6">
        <f>SUM(DZ137, -DZ143)</f>
        <v>0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6">
        <f>SUM(EK136, -EK141)</f>
        <v>0</v>
      </c>
      <c r="EL155" s="6">
        <f>SUM(EL137, -EL143)</f>
        <v>0</v>
      </c>
      <c r="EM155" s="6">
        <f>SUM(EM137, -EM143)</f>
        <v>0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</row>
    <row r="156" spans="71:209" ht="15.75" thickBot="1" x14ac:dyDescent="0.3">
      <c r="BS156" s="157" t="s">
        <v>84</v>
      </c>
      <c r="BT156" s="123" t="s">
        <v>47</v>
      </c>
      <c r="BU156" s="181" t="s">
        <v>39</v>
      </c>
      <c r="BV156" s="165" t="s">
        <v>52</v>
      </c>
      <c r="BW156" s="118" t="s">
        <v>65</v>
      </c>
      <c r="BX156" s="178" t="s">
        <v>65</v>
      </c>
      <c r="BY156" s="228" t="s">
        <v>63</v>
      </c>
      <c r="BZ156" s="36" t="s">
        <v>67</v>
      </c>
      <c r="CA156" s="148" t="s">
        <v>70</v>
      </c>
      <c r="CB156" s="157" t="s">
        <v>84</v>
      </c>
      <c r="CC156" s="122" t="s">
        <v>84</v>
      </c>
      <c r="CD156" s="178" t="s">
        <v>65</v>
      </c>
      <c r="CE156" s="155" t="s">
        <v>47</v>
      </c>
      <c r="CF156" s="123" t="s">
        <v>48</v>
      </c>
      <c r="CG156" s="184" t="s">
        <v>48</v>
      </c>
      <c r="CH156" s="155" t="s">
        <v>47</v>
      </c>
      <c r="CI156" s="122" t="s">
        <v>84</v>
      </c>
      <c r="CJ156" s="185" t="s">
        <v>59</v>
      </c>
      <c r="CK156" s="157" t="s">
        <v>59</v>
      </c>
      <c r="CL156" s="123" t="s">
        <v>47</v>
      </c>
      <c r="CM156" s="181" t="s">
        <v>37</v>
      </c>
      <c r="CN156" s="159" t="s">
        <v>37</v>
      </c>
      <c r="CO156" s="118" t="s">
        <v>68</v>
      </c>
      <c r="CP156" s="184" t="s">
        <v>48</v>
      </c>
      <c r="CQ156" s="159" t="s">
        <v>38</v>
      </c>
      <c r="CR156" s="118" t="s">
        <v>65</v>
      </c>
      <c r="CS156" s="181" t="s">
        <v>41</v>
      </c>
      <c r="CT156" s="159" t="s">
        <v>38</v>
      </c>
      <c r="CU156" s="120" t="s">
        <v>38</v>
      </c>
      <c r="CV156" s="181" t="s">
        <v>42</v>
      </c>
      <c r="CW156" s="159" t="s">
        <v>42</v>
      </c>
      <c r="CX156" s="120" t="s">
        <v>36</v>
      </c>
      <c r="CY156" s="181" t="s">
        <v>38</v>
      </c>
      <c r="CZ156" s="169" t="s">
        <v>67</v>
      </c>
      <c r="DA156" s="60"/>
      <c r="DB156" s="60"/>
      <c r="DC156" s="60"/>
      <c r="DD156" s="60"/>
      <c r="DE156" s="60"/>
      <c r="DF156" s="60"/>
      <c r="DG156" s="60"/>
      <c r="DH156" s="60"/>
      <c r="DI156" s="60"/>
      <c r="DJ156" s="60"/>
      <c r="DK156" s="60"/>
      <c r="DL156" s="60"/>
      <c r="DM156" s="60"/>
      <c r="DN156" s="60"/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</row>
    <row r="157" spans="71:209" ht="15.75" thickBot="1" x14ac:dyDescent="0.3">
      <c r="BS157" s="145">
        <f>SUM(BS139, -BS143)</f>
        <v>2.7400000000000001E-2</v>
      </c>
      <c r="BT157" s="121">
        <f>SUM(BT136, -BT142)</f>
        <v>3.32E-2</v>
      </c>
      <c r="BU157" s="177">
        <f>SUM(BU138, -BU143)</f>
        <v>4.6200000000000005E-2</v>
      </c>
      <c r="BV157" s="154">
        <f>SUM(BV139, -BV143)</f>
        <v>5.9200000000000003E-2</v>
      </c>
      <c r="BW157" s="121">
        <f>SUM(BW136, -BW142)</f>
        <v>7.0599999999999996E-2</v>
      </c>
      <c r="BX157" s="180">
        <f>SUM(BX136, -BX142)</f>
        <v>6.2600000000000003E-2</v>
      </c>
      <c r="BY157" s="227">
        <f>SUM(BY139, -BY143)</f>
        <v>6.0299999999999999E-2</v>
      </c>
      <c r="BZ157" s="220">
        <f>SUM(BZ139, -BZ143)</f>
        <v>6.5000000000000002E-2</v>
      </c>
      <c r="CA157" s="152">
        <f>SUM(CA137, -CA142)</f>
        <v>8.3199999999999996E-2</v>
      </c>
      <c r="CB157" s="145">
        <f>SUM(CB139, -CB143)</f>
        <v>9.6000000000000002E-2</v>
      </c>
      <c r="CC157" s="117">
        <f>SUM(CC139, -CC143)</f>
        <v>0.10060000000000001</v>
      </c>
      <c r="CD157" s="180">
        <f>SUM(CD138, -CD143)</f>
        <v>0.1268</v>
      </c>
      <c r="CE157" s="147">
        <f>SUM(CE137, -CE142)</f>
        <v>0.1363</v>
      </c>
      <c r="CF157" s="121">
        <f>SUM(CF138, -CF143)</f>
        <v>0.1192</v>
      </c>
      <c r="CG157" s="180">
        <f>SUM(CG138, -CG143)</f>
        <v>0.1283</v>
      </c>
      <c r="CH157" s="147">
        <f>SUM(CH138, -CH143)</f>
        <v>0.13290000000000002</v>
      </c>
      <c r="CI157" s="117">
        <f>SUM(CI138, -CI143)</f>
        <v>0.1409</v>
      </c>
      <c r="CJ157" s="176">
        <f>SUM(CJ137, -CJ142)</f>
        <v>0.14760000000000001</v>
      </c>
      <c r="CK157" s="154">
        <f>SUM(CK137, -CK142)</f>
        <v>0.1275</v>
      </c>
      <c r="CL157" s="121">
        <f>SUM(CL138, -CL143)</f>
        <v>0.12940000000000002</v>
      </c>
      <c r="CM157" s="180">
        <f>SUM(CM136, -CM141)</f>
        <v>0.13619999999999999</v>
      </c>
      <c r="CN157" s="147">
        <f>SUM(CN136, -CN140)</f>
        <v>0.1321</v>
      </c>
      <c r="CO157" s="117">
        <f>SUM(CO137, -CO143)</f>
        <v>0.13059999999999999</v>
      </c>
      <c r="CP157" s="180">
        <f>SUM(CP138, -CP143)</f>
        <v>0.1363</v>
      </c>
      <c r="CQ157" s="149">
        <f>SUM(CQ136, -CQ141)</f>
        <v>0.1037</v>
      </c>
      <c r="CR157" s="121">
        <f>SUM(CR137, -CR143)</f>
        <v>9.8599999999999993E-2</v>
      </c>
      <c r="CS157" s="180">
        <f>SUM(CS136, -CS140)</f>
        <v>0.1366</v>
      </c>
      <c r="CT157" s="149">
        <f>SUM(CT136, -CT140)</f>
        <v>0.11610000000000001</v>
      </c>
      <c r="CU157" s="119">
        <f>SUM(CU136, -CU140)</f>
        <v>0.1227</v>
      </c>
      <c r="CV157" s="180">
        <f>SUM(CV136, -CV140)</f>
        <v>0.10390000000000001</v>
      </c>
      <c r="CW157" s="147">
        <f>SUM(CW136, -CW140)</f>
        <v>0.1137</v>
      </c>
      <c r="CX157" s="117">
        <f>SUM(CX136, -CX140)</f>
        <v>0.10830000000000001</v>
      </c>
      <c r="CY157" s="179">
        <f>SUM(CY136, -CY140)</f>
        <v>9.4700000000000006E-2</v>
      </c>
      <c r="CZ157" s="209">
        <f>SUM(CZ137, -CZ143)</f>
        <v>8.7300000000000003E-2</v>
      </c>
      <c r="DA157" s="6">
        <f>SUM(DA143, -DA153)</f>
        <v>0</v>
      </c>
      <c r="DB157" s="6">
        <f>SUM(DB143, -DB153)</f>
        <v>0</v>
      </c>
      <c r="DC157" s="6">
        <f>SUM(DC143, -DC153,)</f>
        <v>0</v>
      </c>
      <c r="DD157" s="6">
        <f>SUM(DD143, -DD153,)</f>
        <v>0</v>
      </c>
      <c r="DE157" s="6">
        <f>SUM(DE143, -DE153)</f>
        <v>0</v>
      </c>
      <c r="DF157" s="6">
        <f>SUM(DF143, -DF153)</f>
        <v>0</v>
      </c>
      <c r="DG157" s="6">
        <f>SUM(DG143, -DG153)</f>
        <v>0</v>
      </c>
      <c r="DH157" s="6">
        <f>SUM(DH143, -DH153)</f>
        <v>0</v>
      </c>
      <c r="DI157" s="6">
        <f>SUM(DI143, -DI153,)</f>
        <v>0</v>
      </c>
      <c r="DJ157" s="6">
        <f>SUM(DJ143, -DJ153,)</f>
        <v>0</v>
      </c>
      <c r="DK157" s="6">
        <f>SUM(DK143, -DK153)</f>
        <v>0</v>
      </c>
      <c r="DL157" s="6">
        <f>SUM(DL143, -DL153)</f>
        <v>0</v>
      </c>
      <c r="DM157" s="6">
        <f>SUM(DM143, -DM153)</f>
        <v>0</v>
      </c>
      <c r="DN157" s="6">
        <f>SUM(DN143, -DN153)</f>
        <v>0</v>
      </c>
      <c r="DO157" s="6">
        <f>SUM(DO142, -DO153,)</f>
        <v>0</v>
      </c>
      <c r="DP157" s="6">
        <f>SUM(DP142, -DP153,)</f>
        <v>0</v>
      </c>
      <c r="DQ157" s="6">
        <f>SUM(DQ142, -DQ153)</f>
        <v>0</v>
      </c>
      <c r="DR157" s="6">
        <f>SUM(DR142, -DR153)</f>
        <v>0</v>
      </c>
      <c r="DS157" s="6">
        <f>SUM(DS142, -DS153)</f>
        <v>0</v>
      </c>
      <c r="DT157" s="6">
        <f>SUM(DT142, -DT153)</f>
        <v>0</v>
      </c>
      <c r="DU157" s="6">
        <f>SUM(DU142, -DU153,)</f>
        <v>0</v>
      </c>
      <c r="DV157" s="6">
        <f>SUM(DV142, -DV153,)</f>
        <v>0</v>
      </c>
      <c r="DW157" s="6">
        <f>SUM(DW142, -DW153)</f>
        <v>0</v>
      </c>
      <c r="DX157" s="6">
        <f>SUM(DX142, -DX153)</f>
        <v>0</v>
      </c>
      <c r="DY157" s="6">
        <f>SUM(DY142, -DY153)</f>
        <v>0</v>
      </c>
      <c r="DZ157" s="6">
        <f>SUM(DZ142, -DZ153)</f>
        <v>0</v>
      </c>
      <c r="EA157" s="6">
        <f>SUM(EA142, -EA153,)</f>
        <v>0</v>
      </c>
      <c r="EB157" s="6">
        <f>SUM(EB142, -EB153,)</f>
        <v>0</v>
      </c>
      <c r="EC157" s="6">
        <f t="shared" ref="EC157:EI157" si="399">SUM(EC142, -EC153)</f>
        <v>0</v>
      </c>
      <c r="ED157" s="6">
        <f t="shared" si="399"/>
        <v>0</v>
      </c>
      <c r="EE157" s="6">
        <f t="shared" si="399"/>
        <v>0</v>
      </c>
      <c r="EF157" s="6">
        <f t="shared" si="399"/>
        <v>0</v>
      </c>
      <c r="EG157" s="6">
        <f t="shared" si="399"/>
        <v>0</v>
      </c>
      <c r="EH157" s="6">
        <f t="shared" si="399"/>
        <v>0</v>
      </c>
      <c r="EI157" s="6">
        <f t="shared" si="399"/>
        <v>0</v>
      </c>
      <c r="EK157" s="6">
        <f>SUM(EK142, -EK153,)</f>
        <v>0</v>
      </c>
      <c r="EL157" s="6">
        <f>SUM(EL142, -EL153,)</f>
        <v>0</v>
      </c>
      <c r="EM157" s="6">
        <f>SUM(EM142, -EM153)</f>
        <v>0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400">SUM(GU142, -GU153)</f>
        <v>0</v>
      </c>
      <c r="GV157" s="6">
        <f t="shared" si="400"/>
        <v>0</v>
      </c>
      <c r="GW157" s="6">
        <f t="shared" si="400"/>
        <v>0</v>
      </c>
      <c r="GX157" s="6">
        <f t="shared" si="400"/>
        <v>0</v>
      </c>
      <c r="GY157" s="6">
        <f t="shared" si="400"/>
        <v>0</v>
      </c>
      <c r="GZ157" s="6">
        <f t="shared" si="400"/>
        <v>0</v>
      </c>
      <c r="HA157" s="6">
        <f t="shared" si="400"/>
        <v>0</v>
      </c>
    </row>
    <row r="158" spans="71:209" ht="15.75" thickBot="1" x14ac:dyDescent="0.3">
      <c r="BS158" s="153" t="s">
        <v>63</v>
      </c>
      <c r="BT158" s="120" t="s">
        <v>37</v>
      </c>
      <c r="BU158" s="178" t="s">
        <v>68</v>
      </c>
      <c r="BV158" s="143" t="s">
        <v>65</v>
      </c>
      <c r="BW158" s="120" t="s">
        <v>40</v>
      </c>
      <c r="BX158" s="181" t="s">
        <v>40</v>
      </c>
      <c r="BY158" s="229" t="s">
        <v>67</v>
      </c>
      <c r="BZ158" s="42" t="s">
        <v>60</v>
      </c>
      <c r="CA158" s="270" t="s">
        <v>54</v>
      </c>
      <c r="CB158" s="159" t="s">
        <v>37</v>
      </c>
      <c r="CC158" s="120" t="s">
        <v>37</v>
      </c>
      <c r="CD158" s="185" t="s">
        <v>84</v>
      </c>
      <c r="CE158" s="157" t="s">
        <v>59</v>
      </c>
      <c r="CF158" s="122" t="s">
        <v>84</v>
      </c>
      <c r="CG158" s="175" t="s">
        <v>67</v>
      </c>
      <c r="CH158" s="153" t="s">
        <v>63</v>
      </c>
      <c r="CI158" s="123" t="s">
        <v>48</v>
      </c>
      <c r="CJ158" s="175" t="s">
        <v>63</v>
      </c>
      <c r="CK158" s="155" t="s">
        <v>47</v>
      </c>
      <c r="CL158" s="118" t="s">
        <v>65</v>
      </c>
      <c r="CM158" s="185" t="s">
        <v>59</v>
      </c>
      <c r="CN158" s="157" t="s">
        <v>59</v>
      </c>
      <c r="CO158" s="120" t="s">
        <v>39</v>
      </c>
      <c r="CP158" s="181" t="s">
        <v>39</v>
      </c>
      <c r="CQ158" s="159" t="s">
        <v>37</v>
      </c>
      <c r="CR158" s="120" t="s">
        <v>37</v>
      </c>
      <c r="CS158" s="181" t="s">
        <v>38</v>
      </c>
      <c r="CT158" s="143" t="s">
        <v>70</v>
      </c>
      <c r="CU158" s="120" t="s">
        <v>36</v>
      </c>
      <c r="CV158" s="181" t="s">
        <v>38</v>
      </c>
      <c r="CW158" s="159" t="s">
        <v>41</v>
      </c>
      <c r="CX158" s="120" t="s">
        <v>38</v>
      </c>
      <c r="CY158" s="181" t="s">
        <v>36</v>
      </c>
      <c r="CZ158" s="120" t="s">
        <v>38</v>
      </c>
      <c r="DA158" s="60"/>
      <c r="DB158" s="60"/>
      <c r="DC158" s="60"/>
      <c r="DD158" s="60"/>
      <c r="DE158" s="60"/>
      <c r="DF158" s="60"/>
      <c r="DG158" s="60"/>
      <c r="DH158" s="60"/>
      <c r="DI158" s="60"/>
      <c r="DJ158" s="60"/>
      <c r="DK158" s="60"/>
      <c r="DL158" s="60"/>
      <c r="DM158" s="60"/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</row>
    <row r="159" spans="71:209" ht="15.75" thickBot="1" x14ac:dyDescent="0.3">
      <c r="BS159" s="145">
        <f>SUM(BS140, -BS143)</f>
        <v>2.6200000000000001E-2</v>
      </c>
      <c r="BT159" s="121">
        <f>SUM(BT139, -BT143)</f>
        <v>3.2099999999999997E-2</v>
      </c>
      <c r="BU159" s="177">
        <f>SUM(BU136, -BU141)</f>
        <v>4.3099999999999999E-2</v>
      </c>
      <c r="BV159" s="147">
        <f>SUM(BV136, -BV142)</f>
        <v>5.8099999999999999E-2</v>
      </c>
      <c r="BW159" s="121">
        <f>SUM(BW137, -BW142)</f>
        <v>6.0299999999999999E-2</v>
      </c>
      <c r="BX159" s="180">
        <f>SUM(BX137, -BX142)</f>
        <v>5.3800000000000001E-2</v>
      </c>
      <c r="BY159" s="235">
        <f>SUM(BY140, -BY143)</f>
        <v>5.4399999999999997E-2</v>
      </c>
      <c r="BZ159" s="15">
        <f>SUM(BZ136, -BZ142)</f>
        <v>6.3799999999999996E-2</v>
      </c>
      <c r="CA159" s="150">
        <f>SUM(CA138, -CA143)</f>
        <v>6.4399999999999999E-2</v>
      </c>
      <c r="CB159" s="147">
        <f>SUM(CB136, -CB142)</f>
        <v>9.4200000000000006E-2</v>
      </c>
      <c r="CC159" s="121">
        <f>SUM(CC136, -CC142)</f>
        <v>8.4100000000000008E-2</v>
      </c>
      <c r="CD159" s="177">
        <f>SUM(CD139, -CD143)</f>
        <v>0.1166</v>
      </c>
      <c r="CE159" s="154">
        <f>SUM(CE138, -CE143)</f>
        <v>0.1308</v>
      </c>
      <c r="CF159" s="117">
        <f>SUM(CF137, -CF142)</f>
        <v>0.1173</v>
      </c>
      <c r="CG159" s="188">
        <f>SUM(CG139, -CG143)</f>
        <v>0.11929999999999999</v>
      </c>
      <c r="CH159" s="145">
        <f>SUM(CH139, -CH143)</f>
        <v>0.12859999999999999</v>
      </c>
      <c r="CI159" s="121">
        <f>SUM(CI137, -CI142)</f>
        <v>0.14019999999999999</v>
      </c>
      <c r="CJ159" s="177">
        <f>SUM(CJ138, -CJ143)</f>
        <v>0.12440000000000001</v>
      </c>
      <c r="CK159" s="147">
        <f>SUM(CK138, -CK143)</f>
        <v>0.1137</v>
      </c>
      <c r="CL159" s="121">
        <f>SUM(CL139, -CL143)</f>
        <v>0.12510000000000002</v>
      </c>
      <c r="CM159" s="176">
        <f>SUM(CM137, -CM142)</f>
        <v>0.13020000000000001</v>
      </c>
      <c r="CN159" s="154">
        <f>SUM(CN137, -CN143)</f>
        <v>0.12540000000000001</v>
      </c>
      <c r="CO159" s="117">
        <f>SUM(CO136, -CO140)</f>
        <v>0.1293</v>
      </c>
      <c r="CP159" s="177">
        <f>SUM(CP136, -CP141)</f>
        <v>0.13189999999999999</v>
      </c>
      <c r="CQ159" s="147">
        <f>SUM(CQ136, -CQ140)</f>
        <v>9.5799999999999996E-2</v>
      </c>
      <c r="CR159" s="121">
        <f>SUM(CR136, -CR140)</f>
        <v>9.7199999999999995E-2</v>
      </c>
      <c r="CS159" s="179">
        <f>SUM(CS136, -CS139)</f>
        <v>0.12539999999999998</v>
      </c>
      <c r="CT159" s="147">
        <f>SUM(CT137, -CT143)</f>
        <v>0.10680000000000001</v>
      </c>
      <c r="CU159" s="117">
        <f>SUM(CU136, -CU139)</f>
        <v>0.1095</v>
      </c>
      <c r="CV159" s="179">
        <f>SUM(CV136, -CV139)</f>
        <v>9.4200000000000006E-2</v>
      </c>
      <c r="CW159" s="147">
        <f>SUM(CW136, -CW139)</f>
        <v>0.1076</v>
      </c>
      <c r="CX159" s="119">
        <f>SUM(CX136, -CX139)</f>
        <v>0.1062</v>
      </c>
      <c r="CY159" s="177">
        <f>SUM(CY136, -CY139)</f>
        <v>9.2800000000000007E-2</v>
      </c>
      <c r="CZ159" s="119">
        <f>SUM(CZ136, -CZ140)</f>
        <v>8.6300000000000002E-2</v>
      </c>
      <c r="DA159" s="6">
        <f>SUM(DA142, -DA153)</f>
        <v>0</v>
      </c>
      <c r="DB159" s="6">
        <f>SUM(DB143, -DB152)</f>
        <v>0</v>
      </c>
      <c r="DC159" s="6">
        <f>SUM(DC143, -DC152)</f>
        <v>0</v>
      </c>
      <c r="DD159" s="6">
        <f>SUM(DD143, -DD152)</f>
        <v>0</v>
      </c>
      <c r="DE159" s="6">
        <f>SUM(DE143, -DE152)</f>
        <v>0</v>
      </c>
      <c r="DF159" s="6">
        <f>SUM(DF143, -DF152,)</f>
        <v>0</v>
      </c>
      <c r="DG159" s="6">
        <f>SUM(DG142, -DG153)</f>
        <v>0</v>
      </c>
      <c r="DH159" s="6">
        <f>SUM(DH143, -DH152)</f>
        <v>0</v>
      </c>
      <c r="DI159" s="6">
        <f>SUM(DI143, -DI152)</f>
        <v>0</v>
      </c>
      <c r="DJ159" s="6">
        <f>SUM(DJ143, -DJ152)</f>
        <v>0</v>
      </c>
      <c r="DK159" s="6">
        <f>SUM(DK143, -DK152)</f>
        <v>0</v>
      </c>
      <c r="DL159" s="6">
        <f>SUM(DL143, -DL152,)</f>
        <v>0</v>
      </c>
      <c r="DM159" s="6">
        <f>SUM(DM142, -DM153)</f>
        <v>0</v>
      </c>
      <c r="DN159" s="6">
        <f>SUM(DN143, -DN152)</f>
        <v>0</v>
      </c>
      <c r="DO159" s="6">
        <f>SUM(DO142, -DO152)</f>
        <v>0</v>
      </c>
      <c r="DP159" s="6">
        <f>SUM(DP142, -DP152)</f>
        <v>0</v>
      </c>
      <c r="DQ159" s="6">
        <f>SUM(DQ142, -DQ152)</f>
        <v>0</v>
      </c>
      <c r="DR159" s="6">
        <f>SUM(DR142, -DR152,)</f>
        <v>0</v>
      </c>
      <c r="DS159" s="6">
        <f>SUM(DS143, -DS153)</f>
        <v>0</v>
      </c>
      <c r="DT159" s="6">
        <f>SUM(DT142, -DT152)</f>
        <v>0</v>
      </c>
      <c r="DU159" s="6">
        <f>SUM(DU142, -DU152)</f>
        <v>0</v>
      </c>
      <c r="DV159" s="6">
        <f>SUM(DV142, -DV152)</f>
        <v>0</v>
      </c>
      <c r="DW159" s="6">
        <f>SUM(DW142, -DW152)</f>
        <v>0</v>
      </c>
      <c r="DX159" s="6">
        <f>SUM(DX142, -DX152,)</f>
        <v>0</v>
      </c>
      <c r="DY159" s="6">
        <f>SUM(DY143, -DY153)</f>
        <v>0</v>
      </c>
      <c r="DZ159" s="6">
        <f>SUM(DZ142, -DZ152)</f>
        <v>0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6">
        <f>SUM(EK142, -EK152)</f>
        <v>0</v>
      </c>
      <c r="EL159" s="6">
        <f>SUM(EL142, -EL152)</f>
        <v>0</v>
      </c>
      <c r="EM159" s="6">
        <f>SUM(EM142, -EM152)</f>
        <v>0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</row>
    <row r="160" spans="71:209" ht="15.75" thickBot="1" x14ac:dyDescent="0.3">
      <c r="BS160" s="201" t="s">
        <v>64</v>
      </c>
      <c r="BT160" s="115" t="s">
        <v>52</v>
      </c>
      <c r="BU160" s="185" t="s">
        <v>57</v>
      </c>
      <c r="BV160" s="157" t="s">
        <v>57</v>
      </c>
      <c r="BW160" s="123" t="s">
        <v>47</v>
      </c>
      <c r="BX160" s="185" t="s">
        <v>57</v>
      </c>
      <c r="BY160" s="238" t="s">
        <v>52</v>
      </c>
      <c r="BZ160" s="42" t="s">
        <v>55</v>
      </c>
      <c r="CA160" s="163" t="s">
        <v>44</v>
      </c>
      <c r="CB160" s="153" t="s">
        <v>63</v>
      </c>
      <c r="CC160" s="115" t="s">
        <v>63</v>
      </c>
      <c r="CD160" s="184" t="s">
        <v>48</v>
      </c>
      <c r="CE160" s="157" t="s">
        <v>84</v>
      </c>
      <c r="CF160" s="120" t="s">
        <v>37</v>
      </c>
      <c r="CG160" s="264" t="s">
        <v>54</v>
      </c>
      <c r="CH160" s="157" t="s">
        <v>59</v>
      </c>
      <c r="CI160" s="122" t="s">
        <v>59</v>
      </c>
      <c r="CJ160" s="175" t="s">
        <v>67</v>
      </c>
      <c r="CK160" s="155" t="s">
        <v>48</v>
      </c>
      <c r="CL160" s="122" t="s">
        <v>59</v>
      </c>
      <c r="CM160" s="181" t="s">
        <v>39</v>
      </c>
      <c r="CN160" s="143" t="s">
        <v>68</v>
      </c>
      <c r="CO160" s="120" t="s">
        <v>38</v>
      </c>
      <c r="CP160" s="178" t="s">
        <v>65</v>
      </c>
      <c r="CQ160" s="143" t="s">
        <v>70</v>
      </c>
      <c r="CR160" s="120" t="s">
        <v>38</v>
      </c>
      <c r="CS160" s="178" t="s">
        <v>65</v>
      </c>
      <c r="CT160" s="159" t="s">
        <v>36</v>
      </c>
      <c r="CU160" s="120" t="s">
        <v>41</v>
      </c>
      <c r="CV160" s="181" t="s">
        <v>36</v>
      </c>
      <c r="CW160" s="159" t="s">
        <v>36</v>
      </c>
      <c r="CX160" s="169" t="s">
        <v>64</v>
      </c>
      <c r="CY160" s="187" t="s">
        <v>64</v>
      </c>
      <c r="CZ160" s="118" t="s">
        <v>70</v>
      </c>
      <c r="DA160" s="60"/>
      <c r="DB160" s="60"/>
      <c r="DC160" s="60"/>
      <c r="DD160" s="60"/>
      <c r="DE160" s="60"/>
      <c r="DF160" s="60"/>
      <c r="DG160" s="60"/>
      <c r="DH160" s="60"/>
      <c r="DI160" s="60"/>
      <c r="DJ160" s="60"/>
      <c r="DK160" s="60"/>
      <c r="DL160" s="60"/>
      <c r="DM160" s="60"/>
      <c r="DN160" s="60"/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</row>
    <row r="161" spans="71:209" ht="15.75" thickBot="1" x14ac:dyDescent="0.3">
      <c r="BS161" s="147">
        <f>SUM(BS141, -BS143)</f>
        <v>2.46E-2</v>
      </c>
      <c r="BT161" s="116">
        <f>SUM(BT140, -BT143)</f>
        <v>2.8499999999999998E-2</v>
      </c>
      <c r="BU161" s="177">
        <f>SUM(BU139, -BU143)</f>
        <v>3.8300000000000001E-2</v>
      </c>
      <c r="BV161" s="145">
        <f>SUM(BV140, -BV143)</f>
        <v>5.4300000000000001E-2</v>
      </c>
      <c r="BW161" s="121">
        <f>SUM(BW138, -BW142)</f>
        <v>5.9300000000000005E-2</v>
      </c>
      <c r="BX161" s="177">
        <f>SUM(BX139, -BX143)</f>
        <v>5.0499999999999996E-2</v>
      </c>
      <c r="BY161" s="231">
        <f>SUM(BY141, -BY143)</f>
        <v>4.5699999999999998E-2</v>
      </c>
      <c r="BZ161" s="97">
        <f>SUM(BZ136, -BZ141)</f>
        <v>5.9799999999999999E-2</v>
      </c>
      <c r="CA161" s="152">
        <f>SUM(CA139, -CA143)</f>
        <v>6.2700000000000006E-2</v>
      </c>
      <c r="CB161" s="145">
        <f>SUM(CB140, -CB143)</f>
        <v>8.3500000000000005E-2</v>
      </c>
      <c r="CC161" s="117">
        <f>SUM(CC141, -CC143)</f>
        <v>7.9899999999999999E-2</v>
      </c>
      <c r="CD161" s="180">
        <f>SUM(CD137, -CD142)</f>
        <v>0.1147</v>
      </c>
      <c r="CE161" s="145">
        <f>SUM(CE138, -CE142)</f>
        <v>0.1242</v>
      </c>
      <c r="CF161" s="121">
        <f>SUM(CF136, -CF141)</f>
        <v>0.11309999999999999</v>
      </c>
      <c r="CG161" s="179">
        <f>SUM(CG140, -CG143)</f>
        <v>0.11839999999999999</v>
      </c>
      <c r="CH161" s="154">
        <f>SUM(CH137, -CH142)</f>
        <v>0.121</v>
      </c>
      <c r="CI161" s="116">
        <f>SUM(CI138, -CI142)</f>
        <v>0.13930000000000001</v>
      </c>
      <c r="CJ161" s="188">
        <f>SUM(CJ138, -CJ142)</f>
        <v>0.1242</v>
      </c>
      <c r="CK161" s="147">
        <f>SUM(CK138, -CK142)</f>
        <v>0.10369999999999999</v>
      </c>
      <c r="CL161" s="116">
        <f>SUM(CL137, -CL142)</f>
        <v>0.123</v>
      </c>
      <c r="CM161" s="177">
        <f>SUM(CM136, -CM140)</f>
        <v>0.124</v>
      </c>
      <c r="CN161" s="145">
        <f>SUM(CN138, -CN143)</f>
        <v>0.1193</v>
      </c>
      <c r="CO161" s="119">
        <f>SUM(CO136, -CO139)</f>
        <v>0.1168</v>
      </c>
      <c r="CP161" s="180">
        <f>SUM(CP137, -CP142)</f>
        <v>0.12279999999999999</v>
      </c>
      <c r="CQ161" s="147">
        <f>SUM(CQ137, -CQ142)</f>
        <v>9.4099999999999989E-2</v>
      </c>
      <c r="CR161" s="119">
        <f>SUM(CR136, -CR139)</f>
        <v>9.6799999999999997E-2</v>
      </c>
      <c r="CS161" s="180">
        <f>SUM(CS137, -CS143)</f>
        <v>0.11650000000000001</v>
      </c>
      <c r="CT161" s="145">
        <f>SUM(CT136, -CT139)</f>
        <v>9.6700000000000008E-2</v>
      </c>
      <c r="CU161" s="121">
        <f>SUM(CU136, -CU138)</f>
        <v>9.4800000000000009E-2</v>
      </c>
      <c r="CV161" s="177">
        <f>SUM(CV136, -CV138)</f>
        <v>9.01E-2</v>
      </c>
      <c r="CW161" s="145">
        <f>SUM(CW136, -CW138)</f>
        <v>0.10290000000000001</v>
      </c>
      <c r="CX161" s="121">
        <f>SUM(CX137, -CX143)</f>
        <v>9.98E-2</v>
      </c>
      <c r="CY161" s="180">
        <f>SUM(CY137, -CY143)</f>
        <v>7.85E-2</v>
      </c>
      <c r="CZ161" s="121">
        <f>SUM(CZ138, -CZ143)</f>
        <v>7.6100000000000001E-2</v>
      </c>
      <c r="DA161" s="6">
        <f>SUM(DA143, -DA152)</f>
        <v>0</v>
      </c>
      <c r="DB161" s="6">
        <f>SUM(DB142, -DB153)</f>
        <v>0</v>
      </c>
      <c r="DC161" s="6">
        <f>SUM(DC143, -DC151)</f>
        <v>0</v>
      </c>
      <c r="DD161" s="6">
        <f>SUM(DD142, -DD153)</f>
        <v>0</v>
      </c>
      <c r="DE161" s="6">
        <f>SUM(DE142, -DE153)</f>
        <v>0</v>
      </c>
      <c r="DF161" s="6">
        <f>SUM(DF142, -DF153)</f>
        <v>0</v>
      </c>
      <c r="DG161" s="6">
        <f>SUM(DG143, -DG152)</f>
        <v>0</v>
      </c>
      <c r="DH161" s="6">
        <f>SUM(DH142, -DH153)</f>
        <v>0</v>
      </c>
      <c r="DI161" s="6">
        <f>SUM(DI143, -DI151)</f>
        <v>0</v>
      </c>
      <c r="DJ161" s="6">
        <f>SUM(DJ142, -DJ153)</f>
        <v>0</v>
      </c>
      <c r="DK161" s="6">
        <f>SUM(DK142, -DK153)</f>
        <v>0</v>
      </c>
      <c r="DL161" s="6">
        <f>SUM(DL142, -DL153)</f>
        <v>0</v>
      </c>
      <c r="DM161" s="6">
        <f>SUM(DM143, -DM152)</f>
        <v>0</v>
      </c>
      <c r="DN161" s="6">
        <f>SUM(DN142, -DN153)</f>
        <v>0</v>
      </c>
      <c r="DO161" s="6">
        <f>SUM(DO142, -DO151)</f>
        <v>0</v>
      </c>
      <c r="DP161" s="6">
        <f>SUM(DP143, -DP153)</f>
        <v>0</v>
      </c>
      <c r="DQ161" s="6">
        <f>SUM(DQ143, -DQ153)</f>
        <v>0</v>
      </c>
      <c r="DR161" s="6">
        <f>SUM(DR143, -DR153)</f>
        <v>0</v>
      </c>
      <c r="DS161" s="6">
        <f>SUM(DS142, -DS152)</f>
        <v>0</v>
      </c>
      <c r="DT161" s="6">
        <f>SUM(DT143, -DT153)</f>
        <v>0</v>
      </c>
      <c r="DU161" s="6">
        <f>SUM(DU142, -DU151)</f>
        <v>0</v>
      </c>
      <c r="DV161" s="6">
        <f>SUM(DV143, -DV153)</f>
        <v>0</v>
      </c>
      <c r="DW161" s="6">
        <f>SUM(DW143, -DW153)</f>
        <v>0</v>
      </c>
      <c r="DX161" s="6">
        <f>SUM(DX143, -DX153)</f>
        <v>0</v>
      </c>
      <c r="DY161" s="6">
        <f>SUM(DY142, -DY152)</f>
        <v>0</v>
      </c>
      <c r="DZ161" s="6">
        <f>SUM(DZ143, -DZ153)</f>
        <v>0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6">
        <f>SUM(EK142, -EK151)</f>
        <v>0</v>
      </c>
      <c r="EL161" s="6">
        <f>SUM(EL143, -EL153)</f>
        <v>0</v>
      </c>
      <c r="EM161" s="6">
        <f>SUM(EM143, -EM153)</f>
        <v>0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</row>
    <row r="162" spans="71:209" ht="15.75" thickBot="1" x14ac:dyDescent="0.3">
      <c r="BS162" s="159" t="s">
        <v>42</v>
      </c>
      <c r="BT162" s="122" t="s">
        <v>84</v>
      </c>
      <c r="BU162" s="184" t="s">
        <v>47</v>
      </c>
      <c r="BV162" s="201" t="s">
        <v>67</v>
      </c>
      <c r="BW162" s="118" t="s">
        <v>68</v>
      </c>
      <c r="BX162" s="184" t="s">
        <v>47</v>
      </c>
      <c r="BY162" s="224" t="s">
        <v>60</v>
      </c>
      <c r="BZ162" s="11" t="s">
        <v>38</v>
      </c>
      <c r="CA162" s="166" t="s">
        <v>67</v>
      </c>
      <c r="CB162" s="201" t="s">
        <v>64</v>
      </c>
      <c r="CC162" s="169" t="s">
        <v>64</v>
      </c>
      <c r="CD162" s="178" t="s">
        <v>68</v>
      </c>
      <c r="CE162" s="143" t="s">
        <v>68</v>
      </c>
      <c r="CF162" s="115" t="s">
        <v>67</v>
      </c>
      <c r="CG162" s="185" t="s">
        <v>84</v>
      </c>
      <c r="CH162" s="159" t="s">
        <v>42</v>
      </c>
      <c r="CI162" s="189" t="s">
        <v>53</v>
      </c>
      <c r="CJ162" s="184" t="s">
        <v>47</v>
      </c>
      <c r="CK162" s="159" t="s">
        <v>37</v>
      </c>
      <c r="CL162" s="123" t="s">
        <v>48</v>
      </c>
      <c r="CM162" s="178" t="s">
        <v>65</v>
      </c>
      <c r="CN162" s="157" t="s">
        <v>84</v>
      </c>
      <c r="CO162" s="118" t="s">
        <v>65</v>
      </c>
      <c r="CP162" s="184" t="s">
        <v>47</v>
      </c>
      <c r="CQ162" s="159" t="s">
        <v>41</v>
      </c>
      <c r="CR162" s="123" t="s">
        <v>47</v>
      </c>
      <c r="CS162" s="181" t="s">
        <v>36</v>
      </c>
      <c r="CT162" s="201" t="s">
        <v>67</v>
      </c>
      <c r="CU162" s="118" t="s">
        <v>65</v>
      </c>
      <c r="CV162" s="181" t="s">
        <v>41</v>
      </c>
      <c r="CW162" s="159" t="s">
        <v>38</v>
      </c>
      <c r="CX162" s="120" t="s">
        <v>42</v>
      </c>
      <c r="CY162" s="181" t="s">
        <v>42</v>
      </c>
      <c r="CZ162" s="120" t="s">
        <v>36</v>
      </c>
      <c r="DA162" s="60"/>
      <c r="DB162" s="60"/>
      <c r="DC162" s="60"/>
      <c r="DD162" s="60"/>
      <c r="DE162" s="60"/>
      <c r="DF162" s="60"/>
      <c r="DG162" s="60"/>
      <c r="DH162" s="60"/>
      <c r="DI162" s="60"/>
      <c r="DJ162" s="60"/>
      <c r="DK162" s="60"/>
      <c r="DL162" s="60"/>
      <c r="DM162" s="60"/>
      <c r="DN162" s="60"/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</row>
    <row r="163" spans="71:209" ht="15.75" thickBot="1" x14ac:dyDescent="0.3">
      <c r="BS163" s="147">
        <f>SUM(BS136, -BS142)</f>
        <v>1.6800000000000002E-2</v>
      </c>
      <c r="BT163" s="117">
        <f>SUM(BT137, -BT142)</f>
        <v>2.64E-2</v>
      </c>
      <c r="BU163" s="180">
        <f>SUM(BU137, -BU142)</f>
        <v>3.5500000000000004E-2</v>
      </c>
      <c r="BV163" s="167">
        <f>SUM(BV141, -BV143)</f>
        <v>4.9500000000000002E-2</v>
      </c>
      <c r="BW163" s="117">
        <f>SUM(BW136, -BW141)</f>
        <v>5.2500000000000005E-2</v>
      </c>
      <c r="BX163" s="180">
        <f>SUM(BX138, -BX142)</f>
        <v>4.7799999999999995E-2</v>
      </c>
      <c r="BY163" s="225">
        <f>SUM(BY136, -BY142)</f>
        <v>4.1200000000000001E-2</v>
      </c>
      <c r="BZ163" s="97">
        <f>SUM(BZ137, -BZ142)</f>
        <v>5.8200000000000002E-2</v>
      </c>
      <c r="CA163" s="237">
        <f>SUM(CA138, -CA142)</f>
        <v>6.1100000000000002E-2</v>
      </c>
      <c r="CB163" s="147">
        <f>SUM(CB141, -CB143)</f>
        <v>8.14E-2</v>
      </c>
      <c r="CC163" s="121">
        <f>SUM(CC140, -CC143)</f>
        <v>8.2000000000000003E-2</v>
      </c>
      <c r="CD163" s="177">
        <f>SUM(CD138, -CD142)</f>
        <v>0.11169999999999999</v>
      </c>
      <c r="CE163" s="145">
        <f>SUM(CE139, -CE143)</f>
        <v>0.122</v>
      </c>
      <c r="CF163" s="209">
        <f>SUM(CF139, -CF143)</f>
        <v>0.1128</v>
      </c>
      <c r="CG163" s="177">
        <f>SUM(CG137, -CG142)</f>
        <v>0.11649999999999999</v>
      </c>
      <c r="CH163" s="147">
        <f>SUM(CH136, -CH141)</f>
        <v>0.1187</v>
      </c>
      <c r="CI163" s="117">
        <f>SUM(CI139, -CI143)</f>
        <v>0.1381</v>
      </c>
      <c r="CJ163" s="180">
        <f>SUM(CJ139, -CJ143)</f>
        <v>0.12230000000000001</v>
      </c>
      <c r="CK163" s="147">
        <f>SUM(CK136, -CK141)</f>
        <v>0.10059999999999999</v>
      </c>
      <c r="CL163" s="121">
        <f>SUM(CL138, -CL142)</f>
        <v>0.1183</v>
      </c>
      <c r="CM163" s="180">
        <f>SUM(CM138, -CM143)</f>
        <v>0.1217</v>
      </c>
      <c r="CN163" s="145">
        <f>SUM(CN137, -CN142)</f>
        <v>0.1162</v>
      </c>
      <c r="CO163" s="121">
        <f>SUM(CO137, -CO142)</f>
        <v>0.11510000000000001</v>
      </c>
      <c r="CP163" s="180">
        <f>SUM(CP138, -CP142)</f>
        <v>0.1177</v>
      </c>
      <c r="CQ163" s="147">
        <f>SUM(CQ136, -CQ139)</f>
        <v>8.8300000000000003E-2</v>
      </c>
      <c r="CR163" s="121">
        <f>SUM(CR138, -CR143)</f>
        <v>8.9499999999999996E-2</v>
      </c>
      <c r="CS163" s="177">
        <f>SUM(CS136, -CS138)</f>
        <v>0.1144</v>
      </c>
      <c r="CT163" s="167">
        <f>SUM(CT138, -CT143)</f>
        <v>8.9099999999999999E-2</v>
      </c>
      <c r="CU163" s="121">
        <f>SUM(CU137, -CU143)</f>
        <v>8.8499999999999995E-2</v>
      </c>
      <c r="CV163" s="180">
        <f>SUM(CV136, -CV137)</f>
        <v>0.09</v>
      </c>
      <c r="CW163" s="149">
        <f>SUM(CW136, -CW137)</f>
        <v>0.1</v>
      </c>
      <c r="CX163" s="121">
        <f>SUM(CX136, -CX138)</f>
        <v>9.8100000000000007E-2</v>
      </c>
      <c r="CY163" s="180">
        <f>SUM(CY136, -CY138)</f>
        <v>7.6300000000000007E-2</v>
      </c>
      <c r="CZ163" s="117">
        <f>SUM(CZ136, -CZ139)</f>
        <v>7.5499999999999998E-2</v>
      </c>
      <c r="DA163" s="6">
        <f t="shared" ref="CY163:DB163" si="401">SUM(DA152, -DA159)</f>
        <v>0</v>
      </c>
      <c r="DB163" s="6">
        <f t="shared" si="401"/>
        <v>0</v>
      </c>
      <c r="DC163" s="6">
        <f>SUM(DC152, -DC159,)</f>
        <v>0</v>
      </c>
      <c r="DD163" s="6">
        <f>SUM(DD152, -DD159,)</f>
        <v>0</v>
      </c>
      <c r="DE163" s="6">
        <f t="shared" ref="DE163:DH163" si="402">SUM(DE152, -DE159)</f>
        <v>0</v>
      </c>
      <c r="DF163" s="6">
        <f t="shared" si="402"/>
        <v>0</v>
      </c>
      <c r="DG163" s="6">
        <f t="shared" si="402"/>
        <v>0</v>
      </c>
      <c r="DH163" s="6">
        <f t="shared" si="402"/>
        <v>0</v>
      </c>
      <c r="DI163" s="6">
        <f>SUM(DI152, -DI159,)</f>
        <v>0</v>
      </c>
      <c r="DJ163" s="6">
        <f>SUM(DJ152, -DJ159,)</f>
        <v>0</v>
      </c>
      <c r="DK163" s="6">
        <f t="shared" ref="DK163:DN163" si="403">SUM(DK152, -DK159)</f>
        <v>0</v>
      </c>
      <c r="DL163" s="6">
        <f t="shared" si="403"/>
        <v>0</v>
      </c>
      <c r="DM163" s="6">
        <f t="shared" si="403"/>
        <v>0</v>
      </c>
      <c r="DN163" s="6">
        <f t="shared" si="403"/>
        <v>0</v>
      </c>
      <c r="DO163" s="6">
        <f>SUM(DO152, -DO159,)</f>
        <v>0</v>
      </c>
      <c r="DP163" s="6">
        <f>SUM(DP152, -DP159,)</f>
        <v>0</v>
      </c>
      <c r="DQ163" s="6">
        <f t="shared" ref="DQ163:DT163" si="404">SUM(DQ152, -DQ159)</f>
        <v>0</v>
      </c>
      <c r="DR163" s="6">
        <f t="shared" si="404"/>
        <v>0</v>
      </c>
      <c r="DS163" s="6">
        <f t="shared" si="404"/>
        <v>0</v>
      </c>
      <c r="DT163" s="6">
        <f t="shared" si="404"/>
        <v>0</v>
      </c>
      <c r="DU163" s="6">
        <f>SUM(DU152, -DU159,)</f>
        <v>0</v>
      </c>
      <c r="DV163" s="6">
        <f>SUM(DV152, -DV159,)</f>
        <v>0</v>
      </c>
      <c r="DW163" s="6">
        <f t="shared" ref="DW163:DZ163" si="405">SUM(DW152, -DW159)</f>
        <v>0</v>
      </c>
      <c r="DX163" s="6">
        <f t="shared" si="405"/>
        <v>0</v>
      </c>
      <c r="DY163" s="6">
        <f t="shared" si="405"/>
        <v>0</v>
      </c>
      <c r="DZ163" s="6">
        <f t="shared" si="405"/>
        <v>0</v>
      </c>
      <c r="EA163" s="6">
        <f>SUM(EA152, -EA159,)</f>
        <v>0</v>
      </c>
      <c r="EB163" s="6">
        <f>SUM(EB152, -EB159,)</f>
        <v>0</v>
      </c>
      <c r="EC163" s="6">
        <f t="shared" ref="EC163:EI163" si="406">SUM(EC152, -EC159)</f>
        <v>0</v>
      </c>
      <c r="ED163" s="6">
        <f t="shared" si="406"/>
        <v>0</v>
      </c>
      <c r="EE163" s="6">
        <f t="shared" si="406"/>
        <v>0</v>
      </c>
      <c r="EF163" s="6">
        <f t="shared" si="406"/>
        <v>0</v>
      </c>
      <c r="EG163" s="6">
        <f t="shared" si="406"/>
        <v>0</v>
      </c>
      <c r="EH163" s="6">
        <f t="shared" si="406"/>
        <v>0</v>
      </c>
      <c r="EI163" s="6">
        <f t="shared" si="406"/>
        <v>0</v>
      </c>
      <c r="EK163" s="6">
        <f>SUM(EK152, -EK159,)</f>
        <v>0</v>
      </c>
      <c r="EL163" s="6">
        <f>SUM(EL152, -EL159,)</f>
        <v>0</v>
      </c>
      <c r="EM163" s="6">
        <f t="shared" ref="EM163:EP163" si="407">SUM(EM152, -EM159)</f>
        <v>0</v>
      </c>
      <c r="EN163" s="6">
        <f t="shared" si="407"/>
        <v>0</v>
      </c>
      <c r="EO163" s="6">
        <f t="shared" si="407"/>
        <v>0</v>
      </c>
      <c r="EP163" s="6">
        <f t="shared" si="407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408">SUM(ES152, -ES159)</f>
        <v>0</v>
      </c>
      <c r="ET163" s="6">
        <f t="shared" si="408"/>
        <v>0</v>
      </c>
      <c r="EU163" s="6">
        <f t="shared" si="408"/>
        <v>0</v>
      </c>
      <c r="EV163" s="6">
        <f t="shared" si="408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409">SUM(EY152, -EY159)</f>
        <v>0</v>
      </c>
      <c r="EZ163" s="6">
        <f t="shared" si="409"/>
        <v>0</v>
      </c>
      <c r="FA163" s="6">
        <f t="shared" si="409"/>
        <v>0</v>
      </c>
      <c r="FB163" s="6">
        <f t="shared" si="409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410">SUM(FE152, -FE159)</f>
        <v>0</v>
      </c>
      <c r="FF163" s="6">
        <f t="shared" si="410"/>
        <v>0</v>
      </c>
      <c r="FG163" s="6">
        <f t="shared" si="410"/>
        <v>0</v>
      </c>
      <c r="FH163" s="6">
        <f t="shared" si="410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411">SUM(FK152, -FK159)</f>
        <v>0</v>
      </c>
      <c r="FL163" s="6">
        <f t="shared" si="411"/>
        <v>0</v>
      </c>
      <c r="FM163" s="6">
        <f t="shared" si="411"/>
        <v>0</v>
      </c>
      <c r="FN163" s="6">
        <f t="shared" si="411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412">SUM(FQ152, -FQ159)</f>
        <v>0</v>
      </c>
      <c r="FR163" s="6">
        <f t="shared" si="412"/>
        <v>0</v>
      </c>
      <c r="FS163" s="6">
        <f t="shared" si="412"/>
        <v>0</v>
      </c>
      <c r="FT163" s="6">
        <f t="shared" si="412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413">SUM(FW152, -FW159)</f>
        <v>0</v>
      </c>
      <c r="FX163" s="6">
        <f t="shared" si="413"/>
        <v>0</v>
      </c>
      <c r="FY163" s="6">
        <f t="shared" si="413"/>
        <v>0</v>
      </c>
      <c r="FZ163" s="6">
        <f t="shared" si="413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414">SUM(GC152, -GC159)</f>
        <v>0</v>
      </c>
      <c r="GD163" s="6">
        <f t="shared" si="414"/>
        <v>0</v>
      </c>
      <c r="GE163" s="6">
        <f t="shared" si="414"/>
        <v>0</v>
      </c>
      <c r="GF163" s="6">
        <f t="shared" si="414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415">SUM(GI152, -GI159)</f>
        <v>0</v>
      </c>
      <c r="GJ163" s="6">
        <f t="shared" si="415"/>
        <v>0</v>
      </c>
      <c r="GK163" s="6">
        <f t="shared" si="415"/>
        <v>0</v>
      </c>
      <c r="GL163" s="6">
        <f t="shared" si="415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416">SUM(GO152, -GO159)</f>
        <v>0</v>
      </c>
      <c r="GP163" s="6">
        <f t="shared" si="416"/>
        <v>0</v>
      </c>
      <c r="GQ163" s="6">
        <f t="shared" si="416"/>
        <v>0</v>
      </c>
      <c r="GR163" s="6">
        <f t="shared" si="416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417">SUM(GU152, -GU159)</f>
        <v>0</v>
      </c>
      <c r="GV163" s="6">
        <f t="shared" si="417"/>
        <v>0</v>
      </c>
      <c r="GW163" s="6">
        <f t="shared" si="417"/>
        <v>0</v>
      </c>
      <c r="GX163" s="6">
        <f t="shared" si="417"/>
        <v>0</v>
      </c>
      <c r="GY163" s="6">
        <f t="shared" si="417"/>
        <v>0</v>
      </c>
      <c r="GZ163" s="6">
        <f t="shared" si="417"/>
        <v>0</v>
      </c>
      <c r="HA163" s="6">
        <f t="shared" si="417"/>
        <v>0</v>
      </c>
    </row>
    <row r="164" spans="71:209" ht="15.75" thickBot="1" x14ac:dyDescent="0.3">
      <c r="BS164" s="143" t="s">
        <v>65</v>
      </c>
      <c r="BT164" s="123" t="s">
        <v>49</v>
      </c>
      <c r="BU164" s="178" t="s">
        <v>55</v>
      </c>
      <c r="BV164" s="159" t="s">
        <v>40</v>
      </c>
      <c r="BW164" s="189" t="s">
        <v>52</v>
      </c>
      <c r="BX164" s="178" t="s">
        <v>55</v>
      </c>
      <c r="BY164" s="236" t="s">
        <v>57</v>
      </c>
      <c r="BZ164" s="32" t="s">
        <v>63</v>
      </c>
      <c r="CA164" s="163" t="s">
        <v>46</v>
      </c>
      <c r="CB164" s="159" t="s">
        <v>41</v>
      </c>
      <c r="CC164" s="120" t="s">
        <v>41</v>
      </c>
      <c r="CD164" s="185" t="s">
        <v>59</v>
      </c>
      <c r="CE164" s="143" t="s">
        <v>65</v>
      </c>
      <c r="CF164" s="123" t="s">
        <v>47</v>
      </c>
      <c r="CG164" s="184" t="s">
        <v>47</v>
      </c>
      <c r="CH164" s="165" t="s">
        <v>53</v>
      </c>
      <c r="CI164" s="261" t="s">
        <v>54</v>
      </c>
      <c r="CJ164" s="184" t="s">
        <v>48</v>
      </c>
      <c r="CK164" s="159" t="s">
        <v>42</v>
      </c>
      <c r="CL164" s="118" t="s">
        <v>68</v>
      </c>
      <c r="CM164" s="184" t="s">
        <v>47</v>
      </c>
      <c r="CN164" s="143" t="s">
        <v>65</v>
      </c>
      <c r="CO164" s="123" t="s">
        <v>48</v>
      </c>
      <c r="CP164" s="181" t="s">
        <v>37</v>
      </c>
      <c r="CQ164" s="155" t="s">
        <v>47</v>
      </c>
      <c r="CR164" s="120" t="s">
        <v>36</v>
      </c>
      <c r="CS164" s="178" t="s">
        <v>70</v>
      </c>
      <c r="CT164" s="159" t="s">
        <v>41</v>
      </c>
      <c r="CU164" s="118" t="s">
        <v>70</v>
      </c>
      <c r="CV164" s="187" t="s">
        <v>64</v>
      </c>
      <c r="CW164" s="157" t="s">
        <v>84</v>
      </c>
      <c r="CX164" s="125" t="s">
        <v>54</v>
      </c>
      <c r="CY164" s="187" t="s">
        <v>67</v>
      </c>
      <c r="CZ164" s="123" t="s">
        <v>46</v>
      </c>
      <c r="DA164" s="60"/>
      <c r="DB164" s="60"/>
      <c r="DC164" s="60"/>
      <c r="DD164" s="60"/>
      <c r="DE164" s="60"/>
      <c r="DF164" s="60"/>
      <c r="DG164" s="60"/>
      <c r="DH164" s="60"/>
      <c r="DI164" s="60"/>
      <c r="DJ164" s="60"/>
      <c r="DK164" s="60"/>
      <c r="DL164" s="60"/>
      <c r="DM164" s="60"/>
      <c r="DN164" s="60"/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</row>
    <row r="165" spans="71:209" ht="15.75" thickBot="1" x14ac:dyDescent="0.3">
      <c r="BS165" s="147">
        <f>SUM(BS142, -BS143)</f>
        <v>1.54E-2</v>
      </c>
      <c r="BT165" s="121">
        <f>SUM(BT136, -BT141)</f>
        <v>2.53E-2</v>
      </c>
      <c r="BU165" s="179">
        <f>SUM(BU136, -BU140)</f>
        <v>3.32E-2</v>
      </c>
      <c r="BV165" s="147">
        <f>SUM(BV137, -BV142)</f>
        <v>4.2500000000000003E-2</v>
      </c>
      <c r="BW165" s="116">
        <f>SUM(BW139, -BW143)</f>
        <v>5.1199999999999996E-2</v>
      </c>
      <c r="BX165" s="179">
        <f>SUM(BX136, -BX141)</f>
        <v>4.7700000000000006E-2</v>
      </c>
      <c r="BY165" s="227">
        <f>SUM(BY142, -BY143)</f>
        <v>4.1200000000000001E-2</v>
      </c>
      <c r="BZ165" s="94">
        <f>SUM(BZ140, -BZ143)</f>
        <v>5.7700000000000001E-2</v>
      </c>
      <c r="CA165" s="272">
        <f>SUM(CA139, -CA142)</f>
        <v>5.9399999999999994E-2</v>
      </c>
      <c r="CB165" s="147">
        <f>SUM(CB136, -CB141)</f>
        <v>6.9900000000000004E-2</v>
      </c>
      <c r="CC165" s="121">
        <f>SUM(CC136, -CC140)</f>
        <v>7.0500000000000007E-2</v>
      </c>
      <c r="CD165" s="176">
        <f>SUM(CD139, -CD142)</f>
        <v>0.10149999999999999</v>
      </c>
      <c r="CE165" s="147">
        <f>SUM(CE139, -CE142)</f>
        <v>0.1154</v>
      </c>
      <c r="CF165" s="121">
        <f>SUM(CF138, -CF142)</f>
        <v>0.1105</v>
      </c>
      <c r="CG165" s="180">
        <f>SUM(CG138, -CG142)</f>
        <v>0.1152</v>
      </c>
      <c r="CH165" s="145">
        <f>SUM(CH140, -CH143)</f>
        <v>0.11760000000000001</v>
      </c>
      <c r="CI165" s="119">
        <f>SUM(CI139, -CI142)</f>
        <v>0.13650000000000001</v>
      </c>
      <c r="CJ165" s="180">
        <f>SUM(CJ139, -CJ142)</f>
        <v>0.1221</v>
      </c>
      <c r="CK165" s="147">
        <f>SUM(CK136, -CK139)</f>
        <v>9.6499999999999989E-2</v>
      </c>
      <c r="CL165" s="117">
        <f>SUM(CL139, -CL142)</f>
        <v>0.114</v>
      </c>
      <c r="CM165" s="180">
        <f>SUM(CM139, -CM143)</f>
        <v>0.1183</v>
      </c>
      <c r="CN165" s="147">
        <f>SUM(CN138, -CN142)</f>
        <v>0.1101</v>
      </c>
      <c r="CO165" s="121">
        <f>SUM(CO138, -CO143)</f>
        <v>0.11480000000000001</v>
      </c>
      <c r="CP165" s="180">
        <f>SUM(CP136, -CP140)</f>
        <v>0.1118</v>
      </c>
      <c r="CQ165" s="147">
        <f>SUM(CQ138, -CQ143)</f>
        <v>8.6699999999999999E-2</v>
      </c>
      <c r="CR165" s="117">
        <f>SUM(CR136, -CR138)</f>
        <v>7.9899999999999999E-2</v>
      </c>
      <c r="CS165" s="180">
        <f>SUM(CS137, -CS142)</f>
        <v>9.2299999999999993E-2</v>
      </c>
      <c r="CT165" s="147">
        <f>SUM(CT136, -CT138)</f>
        <v>8.610000000000001E-2</v>
      </c>
      <c r="CU165" s="121">
        <f>SUM(CU137, -CU142)</f>
        <v>8.7999999999999995E-2</v>
      </c>
      <c r="CV165" s="180">
        <f>SUM(CV137, -CV143)</f>
        <v>8.8200000000000001E-2</v>
      </c>
      <c r="CW165" s="145">
        <f>SUM(CW137, -CW143)</f>
        <v>9.9400000000000002E-2</v>
      </c>
      <c r="CX165" s="119">
        <f>SUM(CX137, -CX142)</f>
        <v>8.3600000000000008E-2</v>
      </c>
      <c r="CY165" s="188">
        <f>SUM(CY137, -CY142)</f>
        <v>7.5300000000000006E-2</v>
      </c>
      <c r="CZ165" s="248">
        <f>SUM(CZ139, -CZ143)</f>
        <v>6.9800000000000001E-2</v>
      </c>
      <c r="DA165" s="6">
        <f>SUM(DA153, -DA159)</f>
        <v>0</v>
      </c>
      <c r="DB165" s="6">
        <f>SUM(DB152, -DB158)</f>
        <v>0</v>
      </c>
      <c r="DC165" s="6">
        <f>SUM(DC152, -DC158)</f>
        <v>0</v>
      </c>
      <c r="DD165" s="6">
        <f>SUM(DD152, -DD158)</f>
        <v>0</v>
      </c>
      <c r="DE165" s="6">
        <f>SUM(DE152, -DE158)</f>
        <v>0</v>
      </c>
      <c r="DF165" s="6">
        <f>SUM(DF152, -DF158,)</f>
        <v>0</v>
      </c>
      <c r="DG165" s="6">
        <f>SUM(DG153, -DG159)</f>
        <v>0</v>
      </c>
      <c r="DH165" s="6">
        <f>SUM(DH152, -DH158)</f>
        <v>0</v>
      </c>
      <c r="DI165" s="6">
        <f>SUM(DI152, -DI158)</f>
        <v>0</v>
      </c>
      <c r="DJ165" s="6">
        <f>SUM(DJ152, -DJ158)</f>
        <v>0</v>
      </c>
      <c r="DK165" s="6">
        <f>SUM(DK152, -DK158)</f>
        <v>0</v>
      </c>
      <c r="DL165" s="6">
        <f>SUM(DL152, -DL158,)</f>
        <v>0</v>
      </c>
      <c r="DM165" s="6">
        <f>SUM(DM153, -DM159)</f>
        <v>0</v>
      </c>
      <c r="DN165" s="6">
        <f>SUM(DN152, -DN158)</f>
        <v>0</v>
      </c>
      <c r="DO165" s="6">
        <f>SUM(DO152, -DO158)</f>
        <v>0</v>
      </c>
      <c r="DP165" s="6">
        <f>SUM(DP152, -DP158)</f>
        <v>0</v>
      </c>
      <c r="DQ165" s="6">
        <f>SUM(DQ152, -DQ158)</f>
        <v>0</v>
      </c>
      <c r="DR165" s="6">
        <f>SUM(DR152, -DR158,)</f>
        <v>0</v>
      </c>
      <c r="DS165" s="6">
        <f>SUM(DS153, -DS159)</f>
        <v>0</v>
      </c>
      <c r="DT165" s="6">
        <f>SUM(DT152, -DT158)</f>
        <v>0</v>
      </c>
      <c r="DU165" s="6">
        <f>SUM(DU152, -DU158)</f>
        <v>0</v>
      </c>
      <c r="DV165" s="6">
        <f>SUM(DV152, -DV158)</f>
        <v>0</v>
      </c>
      <c r="DW165" s="6">
        <f>SUM(DW152, -DW158)</f>
        <v>0</v>
      </c>
      <c r="DX165" s="6">
        <f>SUM(DX152, -DX158,)</f>
        <v>0</v>
      </c>
      <c r="DY165" s="6">
        <f>SUM(DY153, -DY159)</f>
        <v>0</v>
      </c>
      <c r="DZ165" s="6">
        <f>SUM(DZ152, -DZ158)</f>
        <v>0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6">
        <f>SUM(EK152, -EK158)</f>
        <v>0</v>
      </c>
      <c r="EL165" s="6">
        <f>SUM(EL152, -EL158)</f>
        <v>0</v>
      </c>
      <c r="EM165" s="6">
        <f>SUM(EM152, -EM158)</f>
        <v>0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</row>
    <row r="166" spans="71:209" ht="15.75" thickBot="1" x14ac:dyDescent="0.3">
      <c r="BS166" s="165" t="s">
        <v>55</v>
      </c>
      <c r="BT166" s="169" t="s">
        <v>64</v>
      </c>
      <c r="BU166" s="200" t="s">
        <v>52</v>
      </c>
      <c r="BV166" s="155" t="s">
        <v>47</v>
      </c>
      <c r="BW166" s="122" t="s">
        <v>57</v>
      </c>
      <c r="BX166" s="178" t="s">
        <v>68</v>
      </c>
      <c r="BY166" s="260" t="s">
        <v>38</v>
      </c>
      <c r="BZ166" s="11" t="s">
        <v>37</v>
      </c>
      <c r="CA166" s="156" t="s">
        <v>38</v>
      </c>
      <c r="CB166" s="159" t="s">
        <v>39</v>
      </c>
      <c r="CC166" s="120" t="s">
        <v>39</v>
      </c>
      <c r="CD166" s="181" t="s">
        <v>37</v>
      </c>
      <c r="CE166" s="153" t="s">
        <v>67</v>
      </c>
      <c r="CF166" s="118" t="s">
        <v>68</v>
      </c>
      <c r="CG166" s="181" t="s">
        <v>42</v>
      </c>
      <c r="CH166" s="155" t="s">
        <v>48</v>
      </c>
      <c r="CI166" s="115" t="s">
        <v>63</v>
      </c>
      <c r="CJ166" s="200" t="s">
        <v>53</v>
      </c>
      <c r="CK166" s="143" t="s">
        <v>65</v>
      </c>
      <c r="CL166" s="120" t="s">
        <v>39</v>
      </c>
      <c r="CM166" s="181" t="s">
        <v>36</v>
      </c>
      <c r="CN166" s="155" t="s">
        <v>48</v>
      </c>
      <c r="CO166" s="123" t="s">
        <v>47</v>
      </c>
      <c r="CP166" s="181" t="s">
        <v>38</v>
      </c>
      <c r="CQ166" s="155" t="s">
        <v>46</v>
      </c>
      <c r="CR166" s="118" t="s">
        <v>70</v>
      </c>
      <c r="CS166" s="184" t="s">
        <v>47</v>
      </c>
      <c r="CT166" s="143" t="s">
        <v>65</v>
      </c>
      <c r="CU166" s="120" t="s">
        <v>42</v>
      </c>
      <c r="CV166" s="184" t="s">
        <v>47</v>
      </c>
      <c r="CW166" s="155" t="s">
        <v>47</v>
      </c>
      <c r="CX166" s="118" t="s">
        <v>65</v>
      </c>
      <c r="CY166" s="178" t="s">
        <v>65</v>
      </c>
      <c r="CZ166" s="120" t="s">
        <v>42</v>
      </c>
      <c r="DA166" s="60"/>
      <c r="DB166" s="60"/>
      <c r="DC166" s="60"/>
      <c r="DD166" s="60"/>
      <c r="DE166" s="60"/>
      <c r="DF166" s="60"/>
      <c r="DG166" s="60"/>
      <c r="DH166" s="60"/>
      <c r="DI166" s="60"/>
      <c r="DJ166" s="60"/>
      <c r="DK166" s="60"/>
      <c r="DL166" s="60"/>
      <c r="DM166" s="60"/>
      <c r="DN166" s="60"/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</row>
    <row r="167" spans="71:209" ht="15.75" thickBot="1" x14ac:dyDescent="0.3">
      <c r="BS167" s="149">
        <f>SUM(BS137, -BS142)</f>
        <v>1.5300000000000001E-2</v>
      </c>
      <c r="BT167" s="121">
        <f>SUM(BT138, -BT142)</f>
        <v>2.1499999999999998E-2</v>
      </c>
      <c r="BU167" s="176">
        <f>SUM(BU140, -BU143)</f>
        <v>3.1100000000000003E-2</v>
      </c>
      <c r="BV167" s="147">
        <f>SUM(BV138, -BV142)</f>
        <v>4.24E-2</v>
      </c>
      <c r="BW167" s="117">
        <f>SUM(BW140, -BW143)</f>
        <v>5.0799999999999998E-2</v>
      </c>
      <c r="BX167" s="177">
        <f>SUM(BX136, -BX140)</f>
        <v>4.4400000000000002E-2</v>
      </c>
      <c r="BY167" s="226">
        <f>SUM(BY137, -BY142)</f>
        <v>3.7100000000000001E-2</v>
      </c>
      <c r="BZ167" s="15">
        <f>SUM(BZ137, -BZ141)</f>
        <v>5.4199999999999998E-2</v>
      </c>
      <c r="CA167" s="150">
        <f>SUM(CA136, -CA141)</f>
        <v>4.6699999999999998E-2</v>
      </c>
      <c r="CB167" s="145">
        <f>SUM(CB136, -CB140)</f>
        <v>6.7799999999999999E-2</v>
      </c>
      <c r="CC167" s="117">
        <f>SUM(CC136, -CC141)</f>
        <v>7.2600000000000012E-2</v>
      </c>
      <c r="CD167" s="180">
        <f>SUM(CD136, -CD141)</f>
        <v>9.3700000000000006E-2</v>
      </c>
      <c r="CE167" s="167">
        <f>SUM(CE140, -CE143)</f>
        <v>0.109</v>
      </c>
      <c r="CF167" s="117">
        <f>SUM(CF140, -CF143)</f>
        <v>0.1046</v>
      </c>
      <c r="CG167" s="180">
        <f>SUM(CG136, -CG141)</f>
        <v>0.11269999999999999</v>
      </c>
      <c r="CH167" s="147">
        <f>SUM(CH138, -CH142)</f>
        <v>0.1173</v>
      </c>
      <c r="CI167" s="117">
        <f>SUM(CI140, -CI143)</f>
        <v>0.1305</v>
      </c>
      <c r="CJ167" s="177">
        <f>SUM(CJ140, -CJ143)</f>
        <v>0.11280000000000001</v>
      </c>
      <c r="CK167" s="147">
        <f>SUM(CK139, -CK143)</f>
        <v>9.530000000000001E-2</v>
      </c>
      <c r="CL167" s="117">
        <f>SUM(CL136, -CL141)</f>
        <v>0.11320000000000001</v>
      </c>
      <c r="CM167" s="177">
        <f>SUM(CM136, -CM139)</f>
        <v>0.1087</v>
      </c>
      <c r="CN167" s="147">
        <f>SUM(CN139, -CN143)</f>
        <v>0.10880000000000001</v>
      </c>
      <c r="CO167" s="121">
        <f>SUM(CO138, -CO142)</f>
        <v>9.9299999999999999E-2</v>
      </c>
      <c r="CP167" s="179">
        <f>SUM(CP136, -CP139)</f>
        <v>0.1042</v>
      </c>
      <c r="CQ167" s="247">
        <f>SUM(CQ138, -CQ142)</f>
        <v>7.6600000000000001E-2</v>
      </c>
      <c r="CR167" s="121">
        <f>SUM(CR137, -CR142)</f>
        <v>7.9600000000000004E-2</v>
      </c>
      <c r="CS167" s="180">
        <f>SUM(CS138, -CS143)</f>
        <v>8.09E-2</v>
      </c>
      <c r="CT167" s="147">
        <f>SUM(CT137, -CT142)</f>
        <v>8.3699999999999997E-2</v>
      </c>
      <c r="CU167" s="121">
        <f>SUM(CU136, -CU137)</f>
        <v>8.7400000000000005E-2</v>
      </c>
      <c r="CV167" s="180">
        <f>SUM(CV138, -CV143)</f>
        <v>8.8099999999999998E-2</v>
      </c>
      <c r="CW167" s="147">
        <f>SUM(CW138, -CW143)</f>
        <v>9.6500000000000002E-2</v>
      </c>
      <c r="CX167" s="121">
        <f>SUM(CX138, -CX143)</f>
        <v>7.1300000000000002E-2</v>
      </c>
      <c r="CY167" s="180">
        <f>SUM(CY138, -CY143)</f>
        <v>6.2600000000000003E-2</v>
      </c>
      <c r="CZ167" s="121">
        <f>SUM(CZ136, -CZ138)</f>
        <v>6.9199999999999998E-2</v>
      </c>
      <c r="DA167" s="6">
        <f>SUM(DA152, -DA158)</f>
        <v>0</v>
      </c>
      <c r="DB167" s="6">
        <f>SUM(DB153, -DB159)</f>
        <v>0</v>
      </c>
      <c r="DC167" s="6">
        <f>SUM(DC152, -DC157)</f>
        <v>0</v>
      </c>
      <c r="DD167" s="6">
        <f>SUM(DD153, -DD159)</f>
        <v>0</v>
      </c>
      <c r="DE167" s="6">
        <f>SUM(DE153, -DE159)</f>
        <v>0</v>
      </c>
      <c r="DF167" s="6">
        <f>SUM(DF153, -DF159)</f>
        <v>0</v>
      </c>
      <c r="DG167" s="6">
        <f>SUM(DG152, -DG158)</f>
        <v>0</v>
      </c>
      <c r="DH167" s="6">
        <f>SUM(DH153, -DH159)</f>
        <v>0</v>
      </c>
      <c r="DI167" s="6">
        <f>SUM(DI152, -DI157)</f>
        <v>0</v>
      </c>
      <c r="DJ167" s="6">
        <f>SUM(DJ153, -DJ159)</f>
        <v>0</v>
      </c>
      <c r="DK167" s="6">
        <f>SUM(DK153, -DK159)</f>
        <v>0</v>
      </c>
      <c r="DL167" s="6">
        <f>SUM(DL153, -DL159)</f>
        <v>0</v>
      </c>
      <c r="DM167" s="6">
        <f>SUM(DM152, -DM158)</f>
        <v>0</v>
      </c>
      <c r="DN167" s="6">
        <f>SUM(DN153, -DN159)</f>
        <v>0</v>
      </c>
      <c r="DO167" s="6">
        <f>SUM(DO152, -DO157)</f>
        <v>0</v>
      </c>
      <c r="DP167" s="6">
        <f>SUM(DP153, -DP159)</f>
        <v>0</v>
      </c>
      <c r="DQ167" s="6">
        <f>SUM(DQ153, -DQ159)</f>
        <v>0</v>
      </c>
      <c r="DR167" s="6">
        <f>SUM(DR153, -DR159)</f>
        <v>0</v>
      </c>
      <c r="DS167" s="6">
        <f>SUM(DS152, -DS158)</f>
        <v>0</v>
      </c>
      <c r="DT167" s="6">
        <f>SUM(DT153, -DT159)</f>
        <v>0</v>
      </c>
      <c r="DU167" s="6">
        <f>SUM(DU152, -DU157)</f>
        <v>0</v>
      </c>
      <c r="DV167" s="6">
        <f>SUM(DV153, -DV159)</f>
        <v>0</v>
      </c>
      <c r="DW167" s="6">
        <f>SUM(DW153, -DW159)</f>
        <v>0</v>
      </c>
      <c r="DX167" s="6">
        <f>SUM(DX153, -DX159)</f>
        <v>0</v>
      </c>
      <c r="DY167" s="6">
        <f>SUM(DY152, -DY158)</f>
        <v>0</v>
      </c>
      <c r="DZ167" s="6">
        <f>SUM(DZ153, -DZ159)</f>
        <v>0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6">
        <f>SUM(EK152, -EK157)</f>
        <v>0</v>
      </c>
      <c r="EL167" s="6">
        <f>SUM(EL153, -EL159)</f>
        <v>0</v>
      </c>
      <c r="EM167" s="6">
        <f>SUM(EM153, -EM159)</f>
        <v>0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</row>
    <row r="168" spans="71:209" ht="15.75" thickBot="1" x14ac:dyDescent="0.3">
      <c r="BS168" s="155" t="s">
        <v>49</v>
      </c>
      <c r="BT168" s="118" t="s">
        <v>55</v>
      </c>
      <c r="BU168" s="181" t="s">
        <v>40</v>
      </c>
      <c r="BV168" s="143" t="s">
        <v>68</v>
      </c>
      <c r="BW168" s="120" t="s">
        <v>41</v>
      </c>
      <c r="BX168" s="187" t="s">
        <v>67</v>
      </c>
      <c r="BY168" s="224" t="s">
        <v>55</v>
      </c>
      <c r="BZ168" s="18" t="s">
        <v>45</v>
      </c>
      <c r="CA168" s="156" t="s">
        <v>40</v>
      </c>
      <c r="CB168" s="155" t="s">
        <v>44</v>
      </c>
      <c r="CC168" s="123" t="s">
        <v>44</v>
      </c>
      <c r="CD168" s="175" t="s">
        <v>63</v>
      </c>
      <c r="CE168" s="162" t="s">
        <v>54</v>
      </c>
      <c r="CF168" s="115" t="s">
        <v>63</v>
      </c>
      <c r="CG168" s="175" t="s">
        <v>63</v>
      </c>
      <c r="CH168" s="153" t="s">
        <v>67</v>
      </c>
      <c r="CI168" s="115" t="s">
        <v>67</v>
      </c>
      <c r="CJ168" s="264" t="s">
        <v>54</v>
      </c>
      <c r="CK168" s="159" t="s">
        <v>39</v>
      </c>
      <c r="CL168" s="120" t="s">
        <v>37</v>
      </c>
      <c r="CM168" s="178" t="s">
        <v>68</v>
      </c>
      <c r="CN168" s="159" t="s">
        <v>36</v>
      </c>
      <c r="CO168" s="120" t="s">
        <v>36</v>
      </c>
      <c r="CP168" s="185" t="s">
        <v>59</v>
      </c>
      <c r="CQ168" s="159" t="s">
        <v>36</v>
      </c>
      <c r="CR168" s="122" t="s">
        <v>84</v>
      </c>
      <c r="CS168" s="181" t="s">
        <v>42</v>
      </c>
      <c r="CT168" s="155" t="s">
        <v>46</v>
      </c>
      <c r="CU168" s="169" t="s">
        <v>64</v>
      </c>
      <c r="CV168" s="185" t="s">
        <v>84</v>
      </c>
      <c r="CW168" s="201" t="s">
        <v>64</v>
      </c>
      <c r="CX168" s="169" t="s">
        <v>67</v>
      </c>
      <c r="CY168" s="181" t="s">
        <v>41</v>
      </c>
      <c r="CZ168" s="169" t="s">
        <v>64</v>
      </c>
      <c r="DA168" s="60"/>
      <c r="DB168" s="60"/>
      <c r="DC168" s="60"/>
      <c r="DD168" s="60"/>
      <c r="DE168" s="60"/>
      <c r="DF168" s="60"/>
      <c r="DG168" s="60"/>
      <c r="DH168" s="60"/>
      <c r="DI168" s="60"/>
      <c r="DJ168" s="60"/>
      <c r="DK168" s="60"/>
      <c r="DL168" s="60"/>
      <c r="DM168" s="60"/>
      <c r="DN168" s="60"/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</row>
    <row r="169" spans="71:209" ht="15.75" thickBot="1" x14ac:dyDescent="0.3">
      <c r="BS169" s="147">
        <f>SUM(BS138, -BS142)</f>
        <v>1.4500000000000001E-2</v>
      </c>
      <c r="BT169" s="119">
        <f>SUM(BT141, -BT143)</f>
        <v>2.1499999999999998E-2</v>
      </c>
      <c r="BU169" s="180">
        <f>SUM(BU138, -BU142)</f>
        <v>3.0499999999999999E-2</v>
      </c>
      <c r="BV169" s="145">
        <f>SUM(BV136, -BV141)</f>
        <v>3.9699999999999999E-2</v>
      </c>
      <c r="BW169" s="121">
        <f>SUM(BW137, -BW141)</f>
        <v>4.2200000000000001E-2</v>
      </c>
      <c r="BX169" s="188">
        <f>SUM(BX140, -BX143)</f>
        <v>4.3299999999999998E-2</v>
      </c>
      <c r="BY169" s="226">
        <f>SUM(BY136, -BY141)</f>
        <v>3.6699999999999997E-2</v>
      </c>
      <c r="BZ169" s="220">
        <f>SUM(BZ138, -BZ142)</f>
        <v>4.5100000000000001E-2</v>
      </c>
      <c r="CA169" s="152">
        <f>SUM(CA136, -CA140)</f>
        <v>4.5399999999999996E-2</v>
      </c>
      <c r="CB169" s="147">
        <f>SUM(CB137, -CB142)</f>
        <v>5.7300000000000004E-2</v>
      </c>
      <c r="CC169" s="121">
        <f>SUM(CC137, -CC142)</f>
        <v>4.8899999999999999E-2</v>
      </c>
      <c r="CD169" s="177">
        <f>SUM(CD140, -CD143)</f>
        <v>9.2600000000000002E-2</v>
      </c>
      <c r="CE169" s="149">
        <f>SUM(CE141, -CE143)</f>
        <v>0.1037</v>
      </c>
      <c r="CF169" s="117">
        <f>SUM(CF139, -CF142)</f>
        <v>0.1041</v>
      </c>
      <c r="CG169" s="177">
        <f>SUM(CG139, -CG142)</f>
        <v>0.10619999999999999</v>
      </c>
      <c r="CH169" s="167">
        <f>SUM(CH139, -CH142)</f>
        <v>0.113</v>
      </c>
      <c r="CI169" s="209">
        <f>SUM(CI140, -CI142)</f>
        <v>0.12890000000000001</v>
      </c>
      <c r="CJ169" s="179">
        <f>SUM(CJ140, -CJ142)</f>
        <v>0.11260000000000001</v>
      </c>
      <c r="CK169" s="145">
        <f>SUM(CK136, -CK140)</f>
        <v>9.7699999999999995E-2</v>
      </c>
      <c r="CL169" s="121">
        <f>SUM(CL136, -CL140)</f>
        <v>0.11280000000000001</v>
      </c>
      <c r="CM169" s="177">
        <f>SUM(CM138, -CM142)</f>
        <v>0.1076</v>
      </c>
      <c r="CN169" s="145">
        <f>SUM(CN136, -CN139)</f>
        <v>0.10519999999999999</v>
      </c>
      <c r="CO169" s="117">
        <f>SUM(CO136, -CO138)</f>
        <v>9.7500000000000003E-2</v>
      </c>
      <c r="CP169" s="176">
        <f>SUM(CP139, -CP143)</f>
        <v>0.1037</v>
      </c>
      <c r="CQ169" s="145">
        <f>SUM(CQ136, -CQ138)</f>
        <v>7.0800000000000002E-2</v>
      </c>
      <c r="CR169" s="117">
        <f>SUM(CR139, -CR143)</f>
        <v>7.2599999999999998E-2</v>
      </c>
      <c r="CS169" s="180">
        <f>SUM(CS136, -CS137)</f>
        <v>7.8799999999999995E-2</v>
      </c>
      <c r="CT169" s="247">
        <f>SUM(CT139, -CT143)</f>
        <v>7.85E-2</v>
      </c>
      <c r="CU169" s="121">
        <f>SUM(CU138, -CU143)</f>
        <v>8.1100000000000005E-2</v>
      </c>
      <c r="CV169" s="177">
        <f>SUM(CV139, -CV143)</f>
        <v>8.3999999999999991E-2</v>
      </c>
      <c r="CW169" s="147">
        <f>SUM(CW139, -CW143)</f>
        <v>9.1800000000000007E-2</v>
      </c>
      <c r="CX169" s="209">
        <f>SUM(CX137, -CX141)</f>
        <v>7.1199999999999999E-2</v>
      </c>
      <c r="CY169" s="180">
        <f>SUM(CY136, -CY137)</f>
        <v>6.0400000000000009E-2</v>
      </c>
      <c r="CZ169" s="121">
        <f>SUM(CZ137, -CZ142)</f>
        <v>6.8100000000000008E-2</v>
      </c>
      <c r="DA169" s="6">
        <f t="shared" ref="CY169:DB169" si="418">SUM(DA158, -DA165)</f>
        <v>0</v>
      </c>
      <c r="DB169" s="6">
        <f t="shared" si="418"/>
        <v>0</v>
      </c>
      <c r="DC169" s="6">
        <f>SUM(DC158, -DC165,)</f>
        <v>0</v>
      </c>
      <c r="DD169" s="6">
        <f>SUM(DD158, -DD165,)</f>
        <v>0</v>
      </c>
      <c r="DE169" s="6">
        <f t="shared" ref="DE169:DH169" si="419">SUM(DE158, -DE165)</f>
        <v>0</v>
      </c>
      <c r="DF169" s="6">
        <f t="shared" si="419"/>
        <v>0</v>
      </c>
      <c r="DG169" s="6">
        <f t="shared" si="419"/>
        <v>0</v>
      </c>
      <c r="DH169" s="6">
        <f t="shared" si="419"/>
        <v>0</v>
      </c>
      <c r="DI169" s="6">
        <f>SUM(DI158, -DI165,)</f>
        <v>0</v>
      </c>
      <c r="DJ169" s="6">
        <f>SUM(DJ158, -DJ165,)</f>
        <v>0</v>
      </c>
      <c r="DK169" s="6">
        <f t="shared" ref="DK169:DN169" si="420">SUM(DK158, -DK165)</f>
        <v>0</v>
      </c>
      <c r="DL169" s="6">
        <f t="shared" si="420"/>
        <v>0</v>
      </c>
      <c r="DM169" s="6">
        <f t="shared" si="420"/>
        <v>0</v>
      </c>
      <c r="DN169" s="6">
        <f t="shared" si="420"/>
        <v>0</v>
      </c>
      <c r="DO169" s="6">
        <f>SUM(DO158, -DO165,)</f>
        <v>0</v>
      </c>
      <c r="DP169" s="6">
        <f>SUM(DP158, -DP165,)</f>
        <v>0</v>
      </c>
      <c r="DQ169" s="6">
        <f t="shared" ref="DQ169:DT169" si="421">SUM(DQ158, -DQ165)</f>
        <v>0</v>
      </c>
      <c r="DR169" s="6">
        <f t="shared" si="421"/>
        <v>0</v>
      </c>
      <c r="DS169" s="6">
        <f t="shared" si="421"/>
        <v>0</v>
      </c>
      <c r="DT169" s="6">
        <f t="shared" si="421"/>
        <v>0</v>
      </c>
      <c r="DU169" s="6">
        <f>SUM(DU158, -DU165,)</f>
        <v>0</v>
      </c>
      <c r="DV169" s="6">
        <f>SUM(DV158, -DV165,)</f>
        <v>0</v>
      </c>
      <c r="DW169" s="6">
        <f t="shared" ref="DW169:DZ169" si="422">SUM(DW158, -DW165)</f>
        <v>0</v>
      </c>
      <c r="DX169" s="6">
        <f t="shared" si="422"/>
        <v>0</v>
      </c>
      <c r="DY169" s="6">
        <f t="shared" si="422"/>
        <v>0</v>
      </c>
      <c r="DZ169" s="6">
        <f t="shared" si="422"/>
        <v>0</v>
      </c>
      <c r="EA169" s="6">
        <f>SUM(EA158, -EA165,)</f>
        <v>0</v>
      </c>
      <c r="EB169" s="6">
        <f>SUM(EB158, -EB165,)</f>
        <v>0</v>
      </c>
      <c r="EC169" s="6">
        <f t="shared" ref="EC169:EI169" si="423">SUM(EC158, -EC165)</f>
        <v>0</v>
      </c>
      <c r="ED169" s="6">
        <f t="shared" si="423"/>
        <v>0</v>
      </c>
      <c r="EE169" s="6">
        <f t="shared" si="423"/>
        <v>0</v>
      </c>
      <c r="EF169" s="6">
        <f t="shared" si="423"/>
        <v>0</v>
      </c>
      <c r="EG169" s="6">
        <f t="shared" si="423"/>
        <v>0</v>
      </c>
      <c r="EH169" s="6">
        <f t="shared" si="423"/>
        <v>0</v>
      </c>
      <c r="EI169" s="6">
        <f t="shared" si="423"/>
        <v>0</v>
      </c>
      <c r="EK169" s="6">
        <f>SUM(EK158, -EK165,)</f>
        <v>0</v>
      </c>
      <c r="EL169" s="6">
        <f>SUM(EL158, -EL165,)</f>
        <v>0</v>
      </c>
      <c r="EM169" s="6">
        <f t="shared" ref="EM169:EP169" si="424">SUM(EM158, -EM165)</f>
        <v>0</v>
      </c>
      <c r="EN169" s="6">
        <f t="shared" si="424"/>
        <v>0</v>
      </c>
      <c r="EO169" s="6">
        <f t="shared" si="424"/>
        <v>0</v>
      </c>
      <c r="EP169" s="6">
        <f t="shared" si="424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425">SUM(ES158, -ES165)</f>
        <v>0</v>
      </c>
      <c r="ET169" s="6">
        <f t="shared" si="425"/>
        <v>0</v>
      </c>
      <c r="EU169" s="6">
        <f t="shared" si="425"/>
        <v>0</v>
      </c>
      <c r="EV169" s="6">
        <f t="shared" si="425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426">SUM(EY158, -EY165)</f>
        <v>0</v>
      </c>
      <c r="EZ169" s="6">
        <f t="shared" si="426"/>
        <v>0</v>
      </c>
      <c r="FA169" s="6">
        <f t="shared" si="426"/>
        <v>0</v>
      </c>
      <c r="FB169" s="6">
        <f t="shared" si="426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427">SUM(FE158, -FE165)</f>
        <v>0</v>
      </c>
      <c r="FF169" s="6">
        <f t="shared" si="427"/>
        <v>0</v>
      </c>
      <c r="FG169" s="6">
        <f t="shared" si="427"/>
        <v>0</v>
      </c>
      <c r="FH169" s="6">
        <f t="shared" si="427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428">SUM(FK158, -FK165)</f>
        <v>0</v>
      </c>
      <c r="FL169" s="6">
        <f t="shared" si="428"/>
        <v>0</v>
      </c>
      <c r="FM169" s="6">
        <f t="shared" si="428"/>
        <v>0</v>
      </c>
      <c r="FN169" s="6">
        <f t="shared" si="428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429">SUM(FQ158, -FQ165)</f>
        <v>0</v>
      </c>
      <c r="FR169" s="6">
        <f t="shared" si="429"/>
        <v>0</v>
      </c>
      <c r="FS169" s="6">
        <f t="shared" si="429"/>
        <v>0</v>
      </c>
      <c r="FT169" s="6">
        <f t="shared" si="429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430">SUM(FW158, -FW165)</f>
        <v>0</v>
      </c>
      <c r="FX169" s="6">
        <f t="shared" si="430"/>
        <v>0</v>
      </c>
      <c r="FY169" s="6">
        <f t="shared" si="430"/>
        <v>0</v>
      </c>
      <c r="FZ169" s="6">
        <f t="shared" si="430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431">SUM(GC158, -GC165)</f>
        <v>0</v>
      </c>
      <c r="GD169" s="6">
        <f t="shared" si="431"/>
        <v>0</v>
      </c>
      <c r="GE169" s="6">
        <f t="shared" si="431"/>
        <v>0</v>
      </c>
      <c r="GF169" s="6">
        <f t="shared" si="431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432">SUM(GI158, -GI165)</f>
        <v>0</v>
      </c>
      <c r="GJ169" s="6">
        <f t="shared" si="432"/>
        <v>0</v>
      </c>
      <c r="GK169" s="6">
        <f t="shared" si="432"/>
        <v>0</v>
      </c>
      <c r="GL169" s="6">
        <f t="shared" si="432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33">SUM(GO158, -GO165)</f>
        <v>0</v>
      </c>
      <c r="GP169" s="6">
        <f t="shared" si="433"/>
        <v>0</v>
      </c>
      <c r="GQ169" s="6">
        <f t="shared" si="433"/>
        <v>0</v>
      </c>
      <c r="GR169" s="6">
        <f t="shared" si="433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34">SUM(GU158, -GU165)</f>
        <v>0</v>
      </c>
      <c r="GV169" s="6">
        <f t="shared" si="434"/>
        <v>0</v>
      </c>
      <c r="GW169" s="6">
        <f t="shared" si="434"/>
        <v>0</v>
      </c>
      <c r="GX169" s="6">
        <f t="shared" si="434"/>
        <v>0</v>
      </c>
      <c r="GY169" s="6">
        <f t="shared" si="434"/>
        <v>0</v>
      </c>
      <c r="GZ169" s="6">
        <f t="shared" si="434"/>
        <v>0</v>
      </c>
      <c r="HA169" s="6">
        <f t="shared" si="434"/>
        <v>0</v>
      </c>
    </row>
    <row r="170" spans="71:209" ht="15.75" thickBot="1" x14ac:dyDescent="0.3">
      <c r="BS170" s="157" t="s">
        <v>60</v>
      </c>
      <c r="BT170" s="122" t="s">
        <v>60</v>
      </c>
      <c r="BU170" s="184" t="s">
        <v>48</v>
      </c>
      <c r="BV170" s="143" t="s">
        <v>60</v>
      </c>
      <c r="BW170" s="123" t="s">
        <v>48</v>
      </c>
      <c r="BX170" s="200" t="s">
        <v>52</v>
      </c>
      <c r="BY170" s="260" t="s">
        <v>37</v>
      </c>
      <c r="BZ170" s="18" t="s">
        <v>44</v>
      </c>
      <c r="CA170" s="158" t="s">
        <v>53</v>
      </c>
      <c r="CB170" s="165" t="s">
        <v>53</v>
      </c>
      <c r="CC170" s="189" t="s">
        <v>53</v>
      </c>
      <c r="CD170" s="181" t="s">
        <v>39</v>
      </c>
      <c r="CE170" s="153" t="s">
        <v>63</v>
      </c>
      <c r="CF170" s="118" t="s">
        <v>65</v>
      </c>
      <c r="CG170" s="200" t="s">
        <v>53</v>
      </c>
      <c r="CH170" s="162" t="s">
        <v>54</v>
      </c>
      <c r="CI170" s="120" t="s">
        <v>42</v>
      </c>
      <c r="CJ170" s="178" t="s">
        <v>65</v>
      </c>
      <c r="CK170" s="153" t="s">
        <v>63</v>
      </c>
      <c r="CL170" s="189" t="s">
        <v>53</v>
      </c>
      <c r="CM170" s="181" t="s">
        <v>42</v>
      </c>
      <c r="CN170" s="155" t="s">
        <v>47</v>
      </c>
      <c r="CO170" s="122" t="s">
        <v>59</v>
      </c>
      <c r="CP170" s="264" t="s">
        <v>54</v>
      </c>
      <c r="CQ170" s="201" t="s">
        <v>64</v>
      </c>
      <c r="CR170" s="189" t="s">
        <v>53</v>
      </c>
      <c r="CS170" s="185" t="s">
        <v>84</v>
      </c>
      <c r="CT170" s="159" t="s">
        <v>42</v>
      </c>
      <c r="CU170" s="169" t="s">
        <v>67</v>
      </c>
      <c r="CV170" s="182" t="s">
        <v>54</v>
      </c>
      <c r="CW170" s="143" t="s">
        <v>65</v>
      </c>
      <c r="CX170" s="120" t="s">
        <v>41</v>
      </c>
      <c r="CY170" s="178" t="s">
        <v>70</v>
      </c>
      <c r="CZ170" s="122" t="s">
        <v>57</v>
      </c>
      <c r="DA170" s="60"/>
      <c r="DB170" s="60"/>
      <c r="DC170" s="60"/>
      <c r="DD170" s="60"/>
      <c r="DE170" s="60"/>
      <c r="DF170" s="60"/>
      <c r="DG170" s="60"/>
      <c r="DH170" s="60"/>
      <c r="DI170" s="60"/>
      <c r="DJ170" s="60"/>
      <c r="DK170" s="60"/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</row>
    <row r="171" spans="71:209" ht="15.75" thickBot="1" x14ac:dyDescent="0.3">
      <c r="BS171" s="147">
        <f>SUM(BS139, -BS142)</f>
        <v>1.2E-2</v>
      </c>
      <c r="BT171" s="121">
        <f>SUM(BT137, -BT141)</f>
        <v>1.8500000000000003E-2</v>
      </c>
      <c r="BU171" s="180">
        <f>SUM(BU137, -BU141)</f>
        <v>0.03</v>
      </c>
      <c r="BV171" s="147">
        <f>SUM(BV136, -BV140)</f>
        <v>3.49E-2</v>
      </c>
      <c r="BW171" s="121">
        <f>SUM(BW138, -BW141)</f>
        <v>4.1200000000000001E-2</v>
      </c>
      <c r="BX171" s="176">
        <f>SUM(BX141, -BX143)</f>
        <v>3.9999999999999994E-2</v>
      </c>
      <c r="BY171" s="225">
        <f>SUM(BY137, -BY141)</f>
        <v>3.2599999999999997E-2</v>
      </c>
      <c r="BZ171" s="15">
        <f>SUM(BZ138, -BZ141)</f>
        <v>4.1099999999999998E-2</v>
      </c>
      <c r="CA171" s="151">
        <f>SUM(CA140, -CA143)</f>
        <v>4.5000000000000005E-2</v>
      </c>
      <c r="CB171" s="145">
        <f>SUM(CB142, -CB143)</f>
        <v>5.7099999999999998E-2</v>
      </c>
      <c r="CC171" s="117">
        <f>SUM(CC142, -CC143)</f>
        <v>6.8400000000000002E-2</v>
      </c>
      <c r="CD171" s="177">
        <f>SUM(CD136, -CD140)</f>
        <v>9.1399999999999995E-2</v>
      </c>
      <c r="CE171" s="145">
        <f>SUM(CE140, -CE142)</f>
        <v>0.1024</v>
      </c>
      <c r="CF171" s="121">
        <f>SUM(CF140, -CF142)</f>
        <v>9.5899999999999999E-2</v>
      </c>
      <c r="CG171" s="177">
        <f>SUM(CG140, -CG142)</f>
        <v>0.10529999999999999</v>
      </c>
      <c r="CH171" s="149">
        <f>SUM(CH140, -CH142)</f>
        <v>0.10200000000000001</v>
      </c>
      <c r="CI171" s="121">
        <f>SUM(CI136, -CI141)</f>
        <v>0.11509999999999999</v>
      </c>
      <c r="CJ171" s="180">
        <f>SUM(CJ141, -CJ143)</f>
        <v>0.1109</v>
      </c>
      <c r="CK171" s="145">
        <f>SUM(CK140, -CK143)</f>
        <v>9.4100000000000003E-2</v>
      </c>
      <c r="CL171" s="117">
        <f>SUM(CL140, -CL143)</f>
        <v>0.1037</v>
      </c>
      <c r="CM171" s="180">
        <f>SUM(CM136, -CM138)</f>
        <v>0.1053</v>
      </c>
      <c r="CN171" s="147">
        <f>SUM(CN139, -CN142)</f>
        <v>9.9599999999999994E-2</v>
      </c>
      <c r="CO171" s="116">
        <f>SUM(CO139, -CO143)</f>
        <v>9.5500000000000002E-2</v>
      </c>
      <c r="CP171" s="179">
        <f>SUM(CP140, -CP143)</f>
        <v>9.6100000000000005E-2</v>
      </c>
      <c r="CQ171" s="147">
        <f>SUM(CQ139, -CQ143)</f>
        <v>6.9199999999999998E-2</v>
      </c>
      <c r="CR171" s="117">
        <f>SUM(CR140, -CR143)</f>
        <v>7.22E-2</v>
      </c>
      <c r="CS171" s="177">
        <f>SUM(CS139, -CS143)</f>
        <v>6.9900000000000004E-2</v>
      </c>
      <c r="CT171" s="147">
        <f>SUM(CT136, -CT137)</f>
        <v>6.8400000000000002E-2</v>
      </c>
      <c r="CU171" s="209">
        <f>SUM(CU138, -CU142)</f>
        <v>8.0600000000000005E-2</v>
      </c>
      <c r="CV171" s="179">
        <f>SUM(CV137, -CV142)</f>
        <v>7.6899999999999996E-2</v>
      </c>
      <c r="CW171" s="147">
        <f>SUM(CW140, -CW143)</f>
        <v>8.5700000000000012E-2</v>
      </c>
      <c r="CX171" s="121">
        <f>SUM(CX136, -CX137)</f>
        <v>6.9599999999999995E-2</v>
      </c>
      <c r="CY171" s="180">
        <f>SUM(CY138, -CY142)</f>
        <v>5.9400000000000001E-2</v>
      </c>
      <c r="CZ171" s="117">
        <f>SUM(CZ140, -CZ143)</f>
        <v>5.8999999999999997E-2</v>
      </c>
      <c r="DA171" s="6">
        <f>SUM(DA159, -DA165)</f>
        <v>0</v>
      </c>
      <c r="DB171" s="6">
        <f>SUM(DB158, -DB164)</f>
        <v>0</v>
      </c>
      <c r="DC171" s="6">
        <f>SUM(DC158, -DC164)</f>
        <v>0</v>
      </c>
      <c r="DD171" s="6">
        <f>SUM(DD158, -DD164)</f>
        <v>0</v>
      </c>
      <c r="DE171" s="6">
        <f>SUM(DE158, -DE164)</f>
        <v>0</v>
      </c>
      <c r="DF171" s="6">
        <f>SUM(DF158, -DF164,)</f>
        <v>0</v>
      </c>
      <c r="DG171" s="6">
        <f>SUM(DG159, -DG165)</f>
        <v>0</v>
      </c>
      <c r="DH171" s="6">
        <f>SUM(DH158, -DH164)</f>
        <v>0</v>
      </c>
      <c r="DI171" s="6">
        <f>SUM(DI158, -DI164)</f>
        <v>0</v>
      </c>
      <c r="DJ171" s="6">
        <f>SUM(DJ158, -DJ164)</f>
        <v>0</v>
      </c>
      <c r="DK171" s="6">
        <f>SUM(DK158, -DK164)</f>
        <v>0</v>
      </c>
      <c r="DL171" s="6">
        <f>SUM(DL158, -DL164,)</f>
        <v>0</v>
      </c>
      <c r="DM171" s="6">
        <f>SUM(DM159, -DM165)</f>
        <v>0</v>
      </c>
      <c r="DN171" s="6">
        <f>SUM(DN158, -DN164)</f>
        <v>0</v>
      </c>
      <c r="DO171" s="6">
        <f>SUM(DO158, -DO164)</f>
        <v>0</v>
      </c>
      <c r="DP171" s="6">
        <f>SUM(DP158, -DP164)</f>
        <v>0</v>
      </c>
      <c r="DQ171" s="6">
        <f>SUM(DQ158, -DQ164)</f>
        <v>0</v>
      </c>
      <c r="DR171" s="6">
        <f>SUM(DR158, -DR164,)</f>
        <v>0</v>
      </c>
      <c r="DS171" s="6">
        <f>SUM(DS159, -DS165)</f>
        <v>0</v>
      </c>
      <c r="DT171" s="6">
        <f>SUM(DT158, -DT164)</f>
        <v>0</v>
      </c>
      <c r="DU171" s="6">
        <f>SUM(DU158, -DU164)</f>
        <v>0</v>
      </c>
      <c r="DV171" s="6">
        <f>SUM(DV158, -DV164)</f>
        <v>0</v>
      </c>
      <c r="DW171" s="6">
        <f>SUM(DW158, -DW164)</f>
        <v>0</v>
      </c>
      <c r="DX171" s="6">
        <f>SUM(DX158, -DX164,)</f>
        <v>0</v>
      </c>
      <c r="DY171" s="6">
        <f>SUM(DY159, -DY165)</f>
        <v>0</v>
      </c>
      <c r="DZ171" s="6">
        <f>SUM(DZ158, -DZ164)</f>
        <v>0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6">
        <f>SUM(EK158, -EK164)</f>
        <v>0</v>
      </c>
      <c r="EL171" s="6">
        <f>SUM(EL158, -EL164)</f>
        <v>0</v>
      </c>
      <c r="EM171" s="6">
        <f>SUM(EM158, -EM164)</f>
        <v>0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</row>
    <row r="172" spans="71:209" ht="15.75" thickBot="1" x14ac:dyDescent="0.3">
      <c r="BS172" s="153" t="s">
        <v>70</v>
      </c>
      <c r="BT172" s="120" t="s">
        <v>40</v>
      </c>
      <c r="BU172" s="178" t="s">
        <v>60</v>
      </c>
      <c r="BV172" s="164" t="s">
        <v>63</v>
      </c>
      <c r="BW172" s="118" t="s">
        <v>60</v>
      </c>
      <c r="BX172" s="181" t="s">
        <v>37</v>
      </c>
      <c r="BY172" s="224" t="s">
        <v>68</v>
      </c>
      <c r="BZ172" s="36" t="s">
        <v>59</v>
      </c>
      <c r="CA172" s="160" t="s">
        <v>51</v>
      </c>
      <c r="CB172" s="159" t="s">
        <v>38</v>
      </c>
      <c r="CC172" s="120" t="s">
        <v>38</v>
      </c>
      <c r="CD172" s="200" t="s">
        <v>53</v>
      </c>
      <c r="CE172" s="165" t="s">
        <v>53</v>
      </c>
      <c r="CF172" s="120" t="s">
        <v>42</v>
      </c>
      <c r="CG172" s="178" t="s">
        <v>68</v>
      </c>
      <c r="CH172" s="159" t="s">
        <v>37</v>
      </c>
      <c r="CI172" s="118" t="s">
        <v>65</v>
      </c>
      <c r="CJ172" s="178" t="s">
        <v>68</v>
      </c>
      <c r="CK172" s="165" t="s">
        <v>53</v>
      </c>
      <c r="CL172" s="115" t="s">
        <v>63</v>
      </c>
      <c r="CM172" s="184" t="s">
        <v>48</v>
      </c>
      <c r="CN172" s="159" t="s">
        <v>42</v>
      </c>
      <c r="CO172" s="115" t="s">
        <v>67</v>
      </c>
      <c r="CP172" s="185" t="s">
        <v>84</v>
      </c>
      <c r="CQ172" s="165" t="s">
        <v>53</v>
      </c>
      <c r="CR172" s="120" t="s">
        <v>42</v>
      </c>
      <c r="CS172" s="178" t="s">
        <v>55</v>
      </c>
      <c r="CT172" s="201" t="s">
        <v>64</v>
      </c>
      <c r="CU172" s="118" t="s">
        <v>55</v>
      </c>
      <c r="CV172" s="184" t="s">
        <v>44</v>
      </c>
      <c r="CW172" s="153" t="s">
        <v>63</v>
      </c>
      <c r="CX172" s="122" t="s">
        <v>84</v>
      </c>
      <c r="CY172" s="182" t="s">
        <v>54</v>
      </c>
      <c r="CZ172" s="120" t="s">
        <v>41</v>
      </c>
      <c r="DA172" s="60"/>
      <c r="DB172" s="60"/>
      <c r="DC172" s="60"/>
      <c r="DD172" s="60"/>
      <c r="DE172" s="60"/>
      <c r="DF172" s="60"/>
      <c r="DG172" s="60"/>
      <c r="DH172" s="60"/>
      <c r="DI172" s="60"/>
      <c r="DJ172" s="60"/>
      <c r="DK172" s="60"/>
      <c r="DL172" s="60"/>
      <c r="DM172" s="60"/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</row>
    <row r="173" spans="71:209" ht="15.75" thickBot="1" x14ac:dyDescent="0.3">
      <c r="BS173" s="147">
        <f>SUM(BS140, -BS142)</f>
        <v>1.0800000000000001E-2</v>
      </c>
      <c r="BT173" s="121">
        <f>SUM(BT139, -BT142)</f>
        <v>1.8499999999999999E-2</v>
      </c>
      <c r="BU173" s="180">
        <f>SUM(BU136, -BU139)</f>
        <v>2.6000000000000002E-2</v>
      </c>
      <c r="BV173" s="145">
        <f>SUM(BV142, -BV143)</f>
        <v>3.1099999999999999E-2</v>
      </c>
      <c r="BW173" s="121">
        <f>SUM(BW136, -BW140)</f>
        <v>3.7900000000000003E-2</v>
      </c>
      <c r="BX173" s="180">
        <f>SUM(BX137, -BX141)</f>
        <v>3.8900000000000004E-2</v>
      </c>
      <c r="BY173" s="227">
        <f>SUM(BY136, -BY140)</f>
        <v>2.7999999999999997E-2</v>
      </c>
      <c r="BZ173" s="95">
        <f>SUM(BZ139, -BZ142)</f>
        <v>3.7199999999999997E-2</v>
      </c>
      <c r="CA173" s="152">
        <f>SUM(CA141, -CA143)</f>
        <v>4.3700000000000003E-2</v>
      </c>
      <c r="CB173" s="149">
        <f>SUM(CB136, -CB139)</f>
        <v>5.5300000000000002E-2</v>
      </c>
      <c r="CC173" s="119">
        <f>SUM(CC136, -CC139)</f>
        <v>5.1900000000000009E-2</v>
      </c>
      <c r="CD173" s="177">
        <f>SUM(CD141, -CD143)</f>
        <v>9.0299999999999991E-2</v>
      </c>
      <c r="CE173" s="145">
        <f>SUM(CE141, -CE142)</f>
        <v>9.7100000000000006E-2</v>
      </c>
      <c r="CF173" s="121">
        <f>SUM(CF136, -CF140)</f>
        <v>8.2699999999999996E-2</v>
      </c>
      <c r="CG173" s="177">
        <f>SUM(CG141, -CG143)</f>
        <v>8.5699999999999998E-2</v>
      </c>
      <c r="CH173" s="147">
        <f>SUM(CH136, -CH140)</f>
        <v>8.5699999999999998E-2</v>
      </c>
      <c r="CI173" s="121">
        <f>SUM(CI141, -CI143)</f>
        <v>9.2800000000000007E-2</v>
      </c>
      <c r="CJ173" s="177">
        <f>SUM(CJ141, -CJ142)</f>
        <v>0.11069999999999999</v>
      </c>
      <c r="CK173" s="145">
        <f>SUM(CK141, -CK143)</f>
        <v>9.1200000000000003E-2</v>
      </c>
      <c r="CL173" s="117">
        <f>SUM(CL141, -CL143)</f>
        <v>0.1033</v>
      </c>
      <c r="CM173" s="180">
        <f>SUM(CM139, -CM142)</f>
        <v>0.1042</v>
      </c>
      <c r="CN173" s="147">
        <f>SUM(CN136, -CN138)</f>
        <v>9.4699999999999993E-2</v>
      </c>
      <c r="CO173" s="209">
        <f>SUM(CO140, -CO143)</f>
        <v>8.3000000000000004E-2</v>
      </c>
      <c r="CP173" s="177">
        <f>SUM(CP139, -CP142)</f>
        <v>8.5099999999999995E-2</v>
      </c>
      <c r="CQ173" s="145">
        <f>SUM(CQ140, -CQ143)</f>
        <v>6.1700000000000005E-2</v>
      </c>
      <c r="CR173" s="121">
        <f>SUM(CR136, -CR137)</f>
        <v>7.0800000000000002E-2</v>
      </c>
      <c r="CS173" s="179">
        <f>SUM(CS137, -CS141)</f>
        <v>5.96E-2</v>
      </c>
      <c r="CT173" s="147">
        <f>SUM(CT138, -CT142)</f>
        <v>6.6000000000000003E-2</v>
      </c>
      <c r="CU173" s="119">
        <f>SUM(CU137, -CU141)</f>
        <v>7.4899999999999994E-2</v>
      </c>
      <c r="CV173" s="180">
        <f>SUM(CV138, -CV142)</f>
        <v>7.6800000000000007E-2</v>
      </c>
      <c r="CW173" s="145">
        <f>SUM(CW141, -CW143)</f>
        <v>7.1600000000000011E-2</v>
      </c>
      <c r="CX173" s="117">
        <f>SUM(CX139, -CX143)</f>
        <v>6.3200000000000006E-2</v>
      </c>
      <c r="CY173" s="179">
        <f>SUM(CY137, -CY141)</f>
        <v>5.2000000000000005E-2</v>
      </c>
      <c r="CZ173" s="121">
        <f>SUM(CZ136, -CZ137)</f>
        <v>5.7999999999999996E-2</v>
      </c>
      <c r="DA173" s="6">
        <f>SUM(DA158, -DA164)</f>
        <v>0</v>
      </c>
      <c r="DB173" s="6">
        <f>SUM(DB159, -DB165)</f>
        <v>0</v>
      </c>
      <c r="DC173" s="6">
        <f>SUM(DC158, -DC163)</f>
        <v>0</v>
      </c>
      <c r="DD173" s="6">
        <f>SUM(DD159, -DD165)</f>
        <v>0</v>
      </c>
      <c r="DE173" s="6">
        <f>SUM(DE159, -DE165)</f>
        <v>0</v>
      </c>
      <c r="DF173" s="6">
        <f>SUM(DF159, -DF165)</f>
        <v>0</v>
      </c>
      <c r="DG173" s="6">
        <f>SUM(DG158, -DG164)</f>
        <v>0</v>
      </c>
      <c r="DH173" s="6">
        <f>SUM(DH159, -DH165)</f>
        <v>0</v>
      </c>
      <c r="DI173" s="6">
        <f>SUM(DI158, -DI163)</f>
        <v>0</v>
      </c>
      <c r="DJ173" s="6">
        <f>SUM(DJ159, -DJ165)</f>
        <v>0</v>
      </c>
      <c r="DK173" s="6">
        <f>SUM(DK159, -DK165)</f>
        <v>0</v>
      </c>
      <c r="DL173" s="6">
        <f>SUM(DL159, -DL165)</f>
        <v>0</v>
      </c>
      <c r="DM173" s="6">
        <f>SUM(DM158, -DM164)</f>
        <v>0</v>
      </c>
      <c r="DN173" s="6">
        <f>SUM(DN159, -DN165)</f>
        <v>0</v>
      </c>
      <c r="DO173" s="6">
        <f>SUM(DO158, -DO163)</f>
        <v>0</v>
      </c>
      <c r="DP173" s="6">
        <f>SUM(DP159, -DP165)</f>
        <v>0</v>
      </c>
      <c r="DQ173" s="6">
        <f>SUM(DQ159, -DQ165)</f>
        <v>0</v>
      </c>
      <c r="DR173" s="6">
        <f>SUM(DR159, -DR165)</f>
        <v>0</v>
      </c>
      <c r="DS173" s="6">
        <f>SUM(DS158, -DS164)</f>
        <v>0</v>
      </c>
      <c r="DT173" s="6">
        <f>SUM(DT159, -DT165)</f>
        <v>0</v>
      </c>
      <c r="DU173" s="6">
        <f>SUM(DU158, -DU163)</f>
        <v>0</v>
      </c>
      <c r="DV173" s="6">
        <f>SUM(DV159, -DV165)</f>
        <v>0</v>
      </c>
      <c r="DW173" s="6">
        <f>SUM(DW159, -DW165)</f>
        <v>0</v>
      </c>
      <c r="DX173" s="6">
        <f>SUM(DX159, -DX165)</f>
        <v>0</v>
      </c>
      <c r="DY173" s="6">
        <f>SUM(DY158, -DY164)</f>
        <v>0</v>
      </c>
      <c r="DZ173" s="6">
        <f>SUM(DZ159, -DZ165)</f>
        <v>0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6">
        <f>SUM(EK158, -EK163)</f>
        <v>0</v>
      </c>
      <c r="EL173" s="6">
        <f>SUM(EL159, -EL165)</f>
        <v>0</v>
      </c>
      <c r="EM173" s="6">
        <f>SUM(EM159, -EM165)</f>
        <v>0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</row>
    <row r="174" spans="71:209" ht="15.75" thickBot="1" x14ac:dyDescent="0.3">
      <c r="BS174" s="201" t="s">
        <v>68</v>
      </c>
      <c r="BT174" s="123" t="s">
        <v>46</v>
      </c>
      <c r="BU174" s="181" t="s">
        <v>41</v>
      </c>
      <c r="BV174" s="143" t="s">
        <v>55</v>
      </c>
      <c r="BW174" s="118" t="s">
        <v>55</v>
      </c>
      <c r="BX174" s="178" t="s">
        <v>60</v>
      </c>
      <c r="BY174" s="233" t="s">
        <v>45</v>
      </c>
      <c r="BZ174" s="42" t="s">
        <v>65</v>
      </c>
      <c r="CA174" s="148" t="s">
        <v>60</v>
      </c>
      <c r="CB174" s="143" t="s">
        <v>55</v>
      </c>
      <c r="CC174" s="118" t="s">
        <v>55</v>
      </c>
      <c r="CD174" s="175" t="s">
        <v>67</v>
      </c>
      <c r="CE174" s="159" t="s">
        <v>37</v>
      </c>
      <c r="CF174" s="120" t="s">
        <v>39</v>
      </c>
      <c r="CG174" s="181" t="s">
        <v>37</v>
      </c>
      <c r="CH174" s="143" t="s">
        <v>65</v>
      </c>
      <c r="CI174" s="118" t="s">
        <v>68</v>
      </c>
      <c r="CJ174" s="181" t="s">
        <v>42</v>
      </c>
      <c r="CK174" s="143" t="s">
        <v>68</v>
      </c>
      <c r="CL174" s="261" t="s">
        <v>54</v>
      </c>
      <c r="CM174" s="175" t="s">
        <v>63</v>
      </c>
      <c r="CN174" s="159" t="s">
        <v>38</v>
      </c>
      <c r="CO174" s="120" t="s">
        <v>42</v>
      </c>
      <c r="CP174" s="200" t="s">
        <v>53</v>
      </c>
      <c r="CQ174" s="201" t="s">
        <v>67</v>
      </c>
      <c r="CR174" s="123" t="s">
        <v>46</v>
      </c>
      <c r="CS174" s="187" t="s">
        <v>64</v>
      </c>
      <c r="CT174" s="157" t="s">
        <v>57</v>
      </c>
      <c r="CU174" s="125" t="s">
        <v>54</v>
      </c>
      <c r="CV174" s="178" t="s">
        <v>65</v>
      </c>
      <c r="CW174" s="157" t="s">
        <v>51</v>
      </c>
      <c r="CX174" s="123" t="s">
        <v>47</v>
      </c>
      <c r="CY174" s="184" t="s">
        <v>47</v>
      </c>
      <c r="CZ174" s="118" t="s">
        <v>65</v>
      </c>
      <c r="DA174" s="60"/>
      <c r="DB174" s="60"/>
      <c r="DC174" s="60"/>
      <c r="DD174" s="60"/>
      <c r="DE174" s="60"/>
      <c r="DF174" s="60"/>
      <c r="DG174" s="60"/>
      <c r="DH174" s="60"/>
      <c r="DI174" s="60"/>
      <c r="DJ174" s="60"/>
      <c r="DK174" s="60"/>
      <c r="DL174" s="60"/>
      <c r="DM174" s="60"/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</row>
    <row r="175" spans="71:209" ht="15.75" thickBot="1" x14ac:dyDescent="0.3">
      <c r="BS175" s="145">
        <f>SUM(BS141, -BS142)</f>
        <v>9.1999999999999998E-3</v>
      </c>
      <c r="BT175" s="248">
        <f>SUM(BT136, -BT140)</f>
        <v>1.83E-2</v>
      </c>
      <c r="BU175" s="180">
        <f>SUM(BU138, -BU141)</f>
        <v>2.5000000000000001E-2</v>
      </c>
      <c r="BV175" s="149">
        <f>SUM(BV136, -BV139)</f>
        <v>0.03</v>
      </c>
      <c r="BW175" s="119">
        <f>SUM(BW136, -BW139)</f>
        <v>3.7500000000000006E-2</v>
      </c>
      <c r="BX175" s="180">
        <f>SUM(BX136, -BX139)</f>
        <v>3.7200000000000004E-2</v>
      </c>
      <c r="BY175" s="235">
        <f>SUM(BY138, -BY142)</f>
        <v>2.4500000000000001E-2</v>
      </c>
      <c r="BZ175" s="15">
        <f>SUM(BZ136, -BZ140)</f>
        <v>3.39E-2</v>
      </c>
      <c r="CA175" s="152">
        <f>SUM(CA137, -CA141)</f>
        <v>4.2799999999999998E-2</v>
      </c>
      <c r="CB175" s="149">
        <f>SUM(CB138, -CB142)</f>
        <v>5.28E-2</v>
      </c>
      <c r="CC175" s="119">
        <f>SUM(CC138, -CC142)</f>
        <v>4.1300000000000003E-2</v>
      </c>
      <c r="CD175" s="188">
        <f>SUM(CD140, -CD142)</f>
        <v>7.7499999999999999E-2</v>
      </c>
      <c r="CE175" s="147">
        <f>SUM(CE136, -CE141)</f>
        <v>9.4899999999999998E-2</v>
      </c>
      <c r="CF175" s="117">
        <f>SUM(CF136, -CF139)</f>
        <v>7.4499999999999997E-2</v>
      </c>
      <c r="CG175" s="180">
        <f>SUM(CG136, -CG140)</f>
        <v>0.08</v>
      </c>
      <c r="CH175" s="147">
        <f>SUM(CH141, -CH143)</f>
        <v>8.4600000000000009E-2</v>
      </c>
      <c r="CI175" s="117">
        <f>SUM(CI141, -CI142)</f>
        <v>9.1200000000000003E-2</v>
      </c>
      <c r="CJ175" s="180">
        <f>SUM(CJ136, -CJ141)</f>
        <v>8.9900000000000008E-2</v>
      </c>
      <c r="CK175" s="145">
        <f>SUM(CK139, -CK142)</f>
        <v>8.5300000000000001E-2</v>
      </c>
      <c r="CL175" s="119">
        <f>SUM(CL140, -CL142)</f>
        <v>9.2600000000000002E-2</v>
      </c>
      <c r="CM175" s="177">
        <f>SUM(CM140, -CM143)</f>
        <v>0.10300000000000001</v>
      </c>
      <c r="CN175" s="149">
        <f>SUM(CN136, -CN137)</f>
        <v>8.8599999999999998E-2</v>
      </c>
      <c r="CO175" s="121">
        <f>SUM(CO136, -CO137)</f>
        <v>8.1699999999999995E-2</v>
      </c>
      <c r="CP175" s="177">
        <f>SUM(CP140, -CP142)</f>
        <v>7.7499999999999999E-2</v>
      </c>
      <c r="CQ175" s="167">
        <f>SUM(CQ139, -CQ142)</f>
        <v>5.91E-2</v>
      </c>
      <c r="CR175" s="248">
        <f>SUM(CR138, -CR142)</f>
        <v>7.0499999999999993E-2</v>
      </c>
      <c r="CS175" s="180">
        <f>SUM(CS140, -CS143)</f>
        <v>5.8700000000000002E-2</v>
      </c>
      <c r="CT175" s="145">
        <f>SUM(CT140, -CT143)</f>
        <v>5.91E-2</v>
      </c>
      <c r="CU175" s="119">
        <f>SUM(CU138, -CU141)</f>
        <v>6.7500000000000004E-2</v>
      </c>
      <c r="CV175" s="180">
        <f>SUM(CV140, -CV143)</f>
        <v>7.4299999999999991E-2</v>
      </c>
      <c r="CW175" s="147">
        <f>SUM(CW137, -CW142)</f>
        <v>6.7799999999999999E-2</v>
      </c>
      <c r="CX175" s="121">
        <f>SUM(CX140, -CX143)</f>
        <v>6.1100000000000008E-2</v>
      </c>
      <c r="CY175" s="180">
        <f>SUM(CY139, -CY143)</f>
        <v>4.6100000000000002E-2</v>
      </c>
      <c r="CZ175" s="121">
        <f>SUM(CZ138, -CZ142)</f>
        <v>5.6900000000000006E-2</v>
      </c>
      <c r="DA175" s="6">
        <f t="shared" ref="CY175:DB175" si="435">SUM(DA164, -DA171)</f>
        <v>0</v>
      </c>
      <c r="DB175" s="6">
        <f t="shared" si="435"/>
        <v>0</v>
      </c>
      <c r="DC175" s="6">
        <f>SUM(DC164, -DC171,)</f>
        <v>0</v>
      </c>
      <c r="DD175" s="6">
        <f>SUM(DD164, -DD171,)</f>
        <v>0</v>
      </c>
      <c r="DE175" s="6">
        <f t="shared" ref="DE175:DH175" si="436">SUM(DE164, -DE171)</f>
        <v>0</v>
      </c>
      <c r="DF175" s="6">
        <f t="shared" si="436"/>
        <v>0</v>
      </c>
      <c r="DG175" s="6">
        <f t="shared" si="436"/>
        <v>0</v>
      </c>
      <c r="DH175" s="6">
        <f t="shared" si="436"/>
        <v>0</v>
      </c>
      <c r="DI175" s="6">
        <f>SUM(DI164, -DI171,)</f>
        <v>0</v>
      </c>
      <c r="DJ175" s="6">
        <f>SUM(DJ164, -DJ171,)</f>
        <v>0</v>
      </c>
      <c r="DK175" s="6">
        <f t="shared" ref="DK175:DN175" si="437">SUM(DK164, -DK171)</f>
        <v>0</v>
      </c>
      <c r="DL175" s="6">
        <f t="shared" si="437"/>
        <v>0</v>
      </c>
      <c r="DM175" s="6">
        <f t="shared" si="437"/>
        <v>0</v>
      </c>
      <c r="DN175" s="6">
        <f t="shared" si="437"/>
        <v>0</v>
      </c>
      <c r="DO175" s="6">
        <f>SUM(DO164, -DO171,)</f>
        <v>0</v>
      </c>
      <c r="DP175" s="6">
        <f>SUM(DP164, -DP171,)</f>
        <v>0</v>
      </c>
      <c r="DQ175" s="6">
        <f t="shared" ref="DQ175:DT175" si="438">SUM(DQ164, -DQ171)</f>
        <v>0</v>
      </c>
      <c r="DR175" s="6">
        <f t="shared" si="438"/>
        <v>0</v>
      </c>
      <c r="DS175" s="6">
        <f t="shared" si="438"/>
        <v>0</v>
      </c>
      <c r="DT175" s="6">
        <f t="shared" si="438"/>
        <v>0</v>
      </c>
      <c r="DU175" s="6">
        <f>SUM(DU164, -DU171,)</f>
        <v>0</v>
      </c>
      <c r="DV175" s="6">
        <f>SUM(DV164, -DV171,)</f>
        <v>0</v>
      </c>
      <c r="DW175" s="6">
        <f t="shared" ref="DW175:DZ175" si="439">SUM(DW164, -DW171)</f>
        <v>0</v>
      </c>
      <c r="DX175" s="6">
        <f t="shared" si="439"/>
        <v>0</v>
      </c>
      <c r="DY175" s="6">
        <f t="shared" si="439"/>
        <v>0</v>
      </c>
      <c r="DZ175" s="6">
        <f t="shared" si="439"/>
        <v>0</v>
      </c>
      <c r="EA175" s="6">
        <f>SUM(EA164, -EA171,)</f>
        <v>0</v>
      </c>
      <c r="EB175" s="6">
        <f>SUM(EB164, -EB171,)</f>
        <v>0</v>
      </c>
      <c r="EC175" s="6">
        <f t="shared" ref="EC175:EI175" si="440">SUM(EC164, -EC171)</f>
        <v>0</v>
      </c>
      <c r="ED175" s="6">
        <f t="shared" si="440"/>
        <v>0</v>
      </c>
      <c r="EE175" s="6">
        <f t="shared" si="440"/>
        <v>0</v>
      </c>
      <c r="EF175" s="6">
        <f t="shared" si="440"/>
        <v>0</v>
      </c>
      <c r="EG175" s="6">
        <f t="shared" si="440"/>
        <v>0</v>
      </c>
      <c r="EH175" s="6">
        <f t="shared" si="440"/>
        <v>0</v>
      </c>
      <c r="EI175" s="6">
        <f t="shared" si="440"/>
        <v>0</v>
      </c>
      <c r="EK175" s="6">
        <f>SUM(EK164, -EK171,)</f>
        <v>0</v>
      </c>
      <c r="EL175" s="6">
        <f>SUM(EL164, -EL171,)</f>
        <v>0</v>
      </c>
      <c r="EM175" s="6">
        <f t="shared" ref="EM175:EP175" si="441">SUM(EM164, -EM171)</f>
        <v>0</v>
      </c>
      <c r="EN175" s="6">
        <f t="shared" si="441"/>
        <v>0</v>
      </c>
      <c r="EO175" s="6">
        <f t="shared" si="441"/>
        <v>0</v>
      </c>
      <c r="EP175" s="6">
        <f t="shared" si="441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42">SUM(ES164, -ES171)</f>
        <v>0</v>
      </c>
      <c r="ET175" s="6">
        <f t="shared" si="442"/>
        <v>0</v>
      </c>
      <c r="EU175" s="6">
        <f t="shared" si="442"/>
        <v>0</v>
      </c>
      <c r="EV175" s="6">
        <f t="shared" si="442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43">SUM(EY164, -EY171)</f>
        <v>0</v>
      </c>
      <c r="EZ175" s="6">
        <f t="shared" si="443"/>
        <v>0</v>
      </c>
      <c r="FA175" s="6">
        <f t="shared" si="443"/>
        <v>0</v>
      </c>
      <c r="FB175" s="6">
        <f t="shared" si="443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44">SUM(FE164, -FE171)</f>
        <v>0</v>
      </c>
      <c r="FF175" s="6">
        <f t="shared" si="444"/>
        <v>0</v>
      </c>
      <c r="FG175" s="6">
        <f t="shared" si="444"/>
        <v>0</v>
      </c>
      <c r="FH175" s="6">
        <f t="shared" si="444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45">SUM(FK164, -FK171)</f>
        <v>0</v>
      </c>
      <c r="FL175" s="6">
        <f t="shared" si="445"/>
        <v>0</v>
      </c>
      <c r="FM175" s="6">
        <f t="shared" si="445"/>
        <v>0</v>
      </c>
      <c r="FN175" s="6">
        <f t="shared" si="445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46">SUM(FQ164, -FQ171)</f>
        <v>0</v>
      </c>
      <c r="FR175" s="6">
        <f t="shared" si="446"/>
        <v>0</v>
      </c>
      <c r="FS175" s="6">
        <f t="shared" si="446"/>
        <v>0</v>
      </c>
      <c r="FT175" s="6">
        <f t="shared" si="446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47">SUM(FW164, -FW171)</f>
        <v>0</v>
      </c>
      <c r="FX175" s="6">
        <f t="shared" si="447"/>
        <v>0</v>
      </c>
      <c r="FY175" s="6">
        <f t="shared" si="447"/>
        <v>0</v>
      </c>
      <c r="FZ175" s="6">
        <f t="shared" si="447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48">SUM(GC164, -GC171)</f>
        <v>0</v>
      </c>
      <c r="GD175" s="6">
        <f t="shared" si="448"/>
        <v>0</v>
      </c>
      <c r="GE175" s="6">
        <f t="shared" si="448"/>
        <v>0</v>
      </c>
      <c r="GF175" s="6">
        <f t="shared" si="448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49">SUM(GI164, -GI171)</f>
        <v>0</v>
      </c>
      <c r="GJ175" s="6">
        <f t="shared" si="449"/>
        <v>0</v>
      </c>
      <c r="GK175" s="6">
        <f t="shared" si="449"/>
        <v>0</v>
      </c>
      <c r="GL175" s="6">
        <f t="shared" si="449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50">SUM(GO164, -GO171)</f>
        <v>0</v>
      </c>
      <c r="GP175" s="6">
        <f t="shared" si="450"/>
        <v>0</v>
      </c>
      <c r="GQ175" s="6">
        <f t="shared" si="450"/>
        <v>0</v>
      </c>
      <c r="GR175" s="6">
        <f t="shared" si="450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51">SUM(GU164, -GU171)</f>
        <v>0</v>
      </c>
      <c r="GV175" s="6">
        <f t="shared" si="451"/>
        <v>0</v>
      </c>
      <c r="GW175" s="6">
        <f t="shared" si="451"/>
        <v>0</v>
      </c>
      <c r="GX175" s="6">
        <f t="shared" si="451"/>
        <v>0</v>
      </c>
      <c r="GY175" s="6">
        <f t="shared" si="451"/>
        <v>0</v>
      </c>
      <c r="GZ175" s="6">
        <f t="shared" si="451"/>
        <v>0</v>
      </c>
      <c r="HA175" s="6">
        <f t="shared" si="451"/>
        <v>0</v>
      </c>
    </row>
    <row r="176" spans="71:209" ht="15.75" thickBot="1" x14ac:dyDescent="0.3">
      <c r="BS176" s="159" t="s">
        <v>41</v>
      </c>
      <c r="BT176" s="115" t="s">
        <v>63</v>
      </c>
      <c r="BU176" s="185" t="s">
        <v>84</v>
      </c>
      <c r="BV176" s="165" t="s">
        <v>53</v>
      </c>
      <c r="BW176" s="169" t="s">
        <v>67</v>
      </c>
      <c r="BX176" s="181" t="s">
        <v>41</v>
      </c>
      <c r="BY176" s="260" t="s">
        <v>41</v>
      </c>
      <c r="BZ176" s="265" t="s">
        <v>54</v>
      </c>
      <c r="CA176" s="158" t="s">
        <v>63</v>
      </c>
      <c r="CB176" s="159" t="s">
        <v>42</v>
      </c>
      <c r="CC176" s="120" t="s">
        <v>42</v>
      </c>
      <c r="CD176" s="264" t="s">
        <v>54</v>
      </c>
      <c r="CE176" s="159" t="s">
        <v>39</v>
      </c>
      <c r="CF176" s="261" t="s">
        <v>54</v>
      </c>
      <c r="CG176" s="181" t="s">
        <v>39</v>
      </c>
      <c r="CH176" s="159" t="s">
        <v>39</v>
      </c>
      <c r="CI176" s="120" t="s">
        <v>39</v>
      </c>
      <c r="CJ176" s="181" t="s">
        <v>37</v>
      </c>
      <c r="CK176" s="153" t="s">
        <v>67</v>
      </c>
      <c r="CL176" s="115" t="s">
        <v>67</v>
      </c>
      <c r="CM176" s="200" t="s">
        <v>53</v>
      </c>
      <c r="CN176" s="162" t="s">
        <v>54</v>
      </c>
      <c r="CO176" s="122" t="s">
        <v>84</v>
      </c>
      <c r="CP176" s="175" t="s">
        <v>67</v>
      </c>
      <c r="CQ176" s="157" t="s">
        <v>84</v>
      </c>
      <c r="CR176" s="169" t="s">
        <v>64</v>
      </c>
      <c r="CS176" s="178" t="s">
        <v>68</v>
      </c>
      <c r="CT176" s="143" t="s">
        <v>55</v>
      </c>
      <c r="CU176" s="123" t="s">
        <v>47</v>
      </c>
      <c r="CV176" s="185" t="s">
        <v>51</v>
      </c>
      <c r="CW176" s="155" t="s">
        <v>44</v>
      </c>
      <c r="CX176" s="118" t="s">
        <v>55</v>
      </c>
      <c r="CY176" s="185" t="s">
        <v>84</v>
      </c>
      <c r="CZ176" s="123" t="s">
        <v>47</v>
      </c>
      <c r="DA176" s="60"/>
      <c r="DB176" s="60"/>
      <c r="DC176" s="60"/>
      <c r="DD176" s="60"/>
      <c r="DE176" s="60"/>
      <c r="DF176" s="60"/>
      <c r="DG176" s="60"/>
      <c r="DH176" s="60"/>
      <c r="DI176" s="60"/>
      <c r="DJ176" s="60"/>
      <c r="DK176" s="60"/>
      <c r="DL176" s="60"/>
      <c r="DM176" s="60"/>
      <c r="DN176" s="60"/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</row>
    <row r="177" spans="71:209" ht="15.75" thickBot="1" x14ac:dyDescent="0.3">
      <c r="BS177" s="147">
        <f>SUM(BS136, -BS141)</f>
        <v>7.6E-3</v>
      </c>
      <c r="BT177" s="117">
        <f>SUM(BT140, -BT142)</f>
        <v>1.49E-2</v>
      </c>
      <c r="BU177" s="177">
        <f>SUM(BU139, -BU142)</f>
        <v>2.2599999999999999E-2</v>
      </c>
      <c r="BV177" s="145">
        <f>SUM(BV139, -BV142)</f>
        <v>2.81E-2</v>
      </c>
      <c r="BW177" s="209">
        <f>SUM(BW141, -BW143)</f>
        <v>3.6199999999999996E-2</v>
      </c>
      <c r="BX177" s="180">
        <f>SUM(BX137, -BX140)</f>
        <v>3.56E-2</v>
      </c>
      <c r="BY177" s="225">
        <f>SUM(BY137, -BY140)</f>
        <v>2.3899999999999998E-2</v>
      </c>
      <c r="BZ177" s="97">
        <f>SUM(BZ139, -BZ141)</f>
        <v>3.32E-2</v>
      </c>
      <c r="CA177" s="151">
        <f>SUM(CA140, -CA142)</f>
        <v>4.1700000000000001E-2</v>
      </c>
      <c r="CB177" s="147">
        <f>SUM(CB136, -CB138)</f>
        <v>4.1400000000000006E-2</v>
      </c>
      <c r="CC177" s="121">
        <f>SUM(CC136, -CC138)</f>
        <v>4.2800000000000005E-2</v>
      </c>
      <c r="CD177" s="179">
        <f>SUM(CD141, -CD142)</f>
        <v>7.5199999999999989E-2</v>
      </c>
      <c r="CE177" s="145">
        <f>SUM(CE136, -CE140)</f>
        <v>8.9599999999999999E-2</v>
      </c>
      <c r="CF177" s="119">
        <f>SUM(CF141, -CF143)</f>
        <v>7.4200000000000002E-2</v>
      </c>
      <c r="CG177" s="177">
        <f>SUM(CG136, -CG139)</f>
        <v>7.9100000000000004E-2</v>
      </c>
      <c r="CH177" s="145">
        <f>SUM(CH136, -CH139)</f>
        <v>7.4700000000000003E-2</v>
      </c>
      <c r="CI177" s="117">
        <f>SUM(CI136, -CI140)</f>
        <v>7.7399999999999997E-2</v>
      </c>
      <c r="CJ177" s="180">
        <f>SUM(CJ136, -CJ140)</f>
        <v>8.7999999999999995E-2</v>
      </c>
      <c r="CK177" s="167">
        <f>SUM(CK140, -CK142)</f>
        <v>8.4099999999999994E-2</v>
      </c>
      <c r="CL177" s="209">
        <f>SUM(CL141, -CL142)</f>
        <v>9.2200000000000004E-2</v>
      </c>
      <c r="CM177" s="177">
        <f>SUM(CM141, -CM143)</f>
        <v>9.0800000000000006E-2</v>
      </c>
      <c r="CN177" s="149">
        <f>SUM(CN140, -CN143)</f>
        <v>8.1900000000000001E-2</v>
      </c>
      <c r="CO177" s="117">
        <f>SUM(CO139, -CO142)</f>
        <v>0.08</v>
      </c>
      <c r="CP177" s="188">
        <f>SUM(CP141, -CP143)</f>
        <v>7.6000000000000012E-2</v>
      </c>
      <c r="CQ177" s="145">
        <f>SUM(CQ141, -CQ143)</f>
        <v>5.3800000000000001E-2</v>
      </c>
      <c r="CR177" s="121">
        <f>SUM(CR141, -CR143)</f>
        <v>5.6300000000000003E-2</v>
      </c>
      <c r="CS177" s="177">
        <f>SUM(CS137, -CS140)</f>
        <v>5.7800000000000004E-2</v>
      </c>
      <c r="CT177" s="149">
        <f>SUM(CT137, -CT141)</f>
        <v>5.62E-2</v>
      </c>
      <c r="CU177" s="121">
        <f>SUM(CU139, -CU143)</f>
        <v>6.6400000000000001E-2</v>
      </c>
      <c r="CV177" s="180">
        <f>SUM(CV139, -CV142)</f>
        <v>7.2700000000000001E-2</v>
      </c>
      <c r="CW177" s="147">
        <f>SUM(CW138, -CW142)</f>
        <v>6.4899999999999999E-2</v>
      </c>
      <c r="CX177" s="119">
        <f>SUM(CX138, -CX142)</f>
        <v>5.5100000000000003E-2</v>
      </c>
      <c r="CY177" s="177">
        <f>SUM(CY140, -CY143)</f>
        <v>4.4200000000000003E-2</v>
      </c>
      <c r="CZ177" s="121">
        <f>SUM(CZ139, -CZ142)</f>
        <v>5.0600000000000006E-2</v>
      </c>
      <c r="DA177" s="6">
        <f>SUM(DA165, -DA171)</f>
        <v>0</v>
      </c>
      <c r="DB177" s="6">
        <f>SUM(DB164, -DB170)</f>
        <v>0</v>
      </c>
      <c r="DC177" s="6">
        <f>SUM(DC164, -DC170)</f>
        <v>0</v>
      </c>
      <c r="DD177" s="6">
        <f>SUM(DD164, -DD170)</f>
        <v>0</v>
      </c>
      <c r="DE177" s="6">
        <f>SUM(DE164, -DE170)</f>
        <v>0</v>
      </c>
      <c r="DF177" s="6">
        <f>SUM(DF164, -DF170,)</f>
        <v>0</v>
      </c>
      <c r="DG177" s="6">
        <f>SUM(DG165, -DG171)</f>
        <v>0</v>
      </c>
      <c r="DH177" s="6">
        <f>SUM(DH164, -DH170)</f>
        <v>0</v>
      </c>
      <c r="DI177" s="6">
        <f>SUM(DI164, -DI170)</f>
        <v>0</v>
      </c>
      <c r="DJ177" s="6">
        <f>SUM(DJ164, -DJ170)</f>
        <v>0</v>
      </c>
      <c r="DK177" s="6">
        <f>SUM(DK164, -DK170)</f>
        <v>0</v>
      </c>
      <c r="DL177" s="6">
        <f>SUM(DL164, -DL170,)</f>
        <v>0</v>
      </c>
      <c r="DM177" s="6">
        <f>SUM(DM165, -DM171)</f>
        <v>0</v>
      </c>
      <c r="DN177" s="6">
        <f>SUM(DN164, -DN170)</f>
        <v>0</v>
      </c>
      <c r="DO177" s="6">
        <f>SUM(DO164, -DO170)</f>
        <v>0</v>
      </c>
      <c r="DP177" s="6">
        <f>SUM(DP164, -DP170)</f>
        <v>0</v>
      </c>
      <c r="DQ177" s="6">
        <f>SUM(DQ164, -DQ170)</f>
        <v>0</v>
      </c>
      <c r="DR177" s="6">
        <f>SUM(DR164, -DR170,)</f>
        <v>0</v>
      </c>
      <c r="DS177" s="6">
        <f>SUM(DS165, -DS171)</f>
        <v>0</v>
      </c>
      <c r="DT177" s="6">
        <f>SUM(DT164, -DT170)</f>
        <v>0</v>
      </c>
      <c r="DU177" s="6">
        <f>SUM(DU164, -DU170)</f>
        <v>0</v>
      </c>
      <c r="DV177" s="6">
        <f>SUM(DV164, -DV170)</f>
        <v>0</v>
      </c>
      <c r="DW177" s="6">
        <f>SUM(DW164, -DW170)</f>
        <v>0</v>
      </c>
      <c r="DX177" s="6">
        <f>SUM(DX164, -DX170,)</f>
        <v>0</v>
      </c>
      <c r="DY177" s="6">
        <f>SUM(DY165, -DY171)</f>
        <v>0</v>
      </c>
      <c r="DZ177" s="6">
        <f>SUM(DZ164, -DZ170)</f>
        <v>0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6">
        <f>SUM(EK164, -EK170)</f>
        <v>0</v>
      </c>
      <c r="EL177" s="6">
        <f>SUM(EL164, -EL170)</f>
        <v>0</v>
      </c>
      <c r="EM177" s="6">
        <f>SUM(EM164, -EM170)</f>
        <v>0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</row>
    <row r="178" spans="71:209" ht="15.75" thickBot="1" x14ac:dyDescent="0.3">
      <c r="BS178" s="162" t="s">
        <v>54</v>
      </c>
      <c r="BT178" s="123" t="s">
        <v>36</v>
      </c>
      <c r="BU178" s="187" t="s">
        <v>67</v>
      </c>
      <c r="BV178" s="159" t="s">
        <v>41</v>
      </c>
      <c r="BW178" s="189" t="s">
        <v>53</v>
      </c>
      <c r="BX178" s="184" t="s">
        <v>44</v>
      </c>
      <c r="BY178" s="224" t="s">
        <v>65</v>
      </c>
      <c r="BZ178" s="23" t="s">
        <v>52</v>
      </c>
      <c r="CA178" s="148" t="s">
        <v>65</v>
      </c>
      <c r="CB178" s="157" t="s">
        <v>51</v>
      </c>
      <c r="CC178" s="122" t="s">
        <v>51</v>
      </c>
      <c r="CD178" s="181" t="s">
        <v>38</v>
      </c>
      <c r="CE178" s="159" t="s">
        <v>42</v>
      </c>
      <c r="CF178" s="120" t="s">
        <v>36</v>
      </c>
      <c r="CG178" s="178" t="s">
        <v>65</v>
      </c>
      <c r="CH178" s="159" t="s">
        <v>36</v>
      </c>
      <c r="CI178" s="120" t="s">
        <v>37</v>
      </c>
      <c r="CJ178" s="181" t="s">
        <v>36</v>
      </c>
      <c r="CK178" s="162" t="s">
        <v>54</v>
      </c>
      <c r="CL178" s="120" t="s">
        <v>42</v>
      </c>
      <c r="CM178" s="175" t="s">
        <v>67</v>
      </c>
      <c r="CN178" s="153" t="s">
        <v>67</v>
      </c>
      <c r="CO178" s="261" t="s">
        <v>54</v>
      </c>
      <c r="CP178" s="181" t="s">
        <v>36</v>
      </c>
      <c r="CQ178" s="159" t="s">
        <v>42</v>
      </c>
      <c r="CR178" s="122" t="s">
        <v>57</v>
      </c>
      <c r="CS178" s="200" t="s">
        <v>53</v>
      </c>
      <c r="CT178" s="155" t="s">
        <v>47</v>
      </c>
      <c r="CU178" s="123" t="s">
        <v>46</v>
      </c>
      <c r="CV178" s="178" t="s">
        <v>55</v>
      </c>
      <c r="CW178" s="186" t="s">
        <v>54</v>
      </c>
      <c r="CX178" s="122" t="s">
        <v>51</v>
      </c>
      <c r="CY178" s="184" t="s">
        <v>46</v>
      </c>
      <c r="CZ178" s="189" t="s">
        <v>52</v>
      </c>
      <c r="DA178" s="60"/>
      <c r="DB178" s="60"/>
      <c r="DC178" s="60"/>
      <c r="DD178" s="60"/>
      <c r="DE178" s="60"/>
      <c r="DF178" s="60"/>
      <c r="DG178" s="60"/>
      <c r="DH178" s="60"/>
      <c r="DI178" s="60"/>
      <c r="DJ178" s="60"/>
      <c r="DK178" s="60"/>
      <c r="DL178" s="60"/>
      <c r="DM178" s="60"/>
      <c r="DN178" s="60"/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</row>
    <row r="179" spans="71:209" ht="15.75" thickBot="1" x14ac:dyDescent="0.3">
      <c r="BS179" s="147">
        <f>SUM(BS137, -BS141)</f>
        <v>6.1000000000000004E-3</v>
      </c>
      <c r="BT179" s="117">
        <f>SUM(BT136, -BT139)</f>
        <v>1.47E-2</v>
      </c>
      <c r="BU179" s="188">
        <f>SUM(BU141, -BU143)</f>
        <v>2.1200000000000004E-2</v>
      </c>
      <c r="BV179" s="147">
        <f>SUM(BV137, -BV141)</f>
        <v>2.4100000000000003E-2</v>
      </c>
      <c r="BW179" s="117">
        <f>SUM(BW139, -BW142)</f>
        <v>3.3099999999999997E-2</v>
      </c>
      <c r="BX179" s="180">
        <f>SUM(BX138, -BX141)</f>
        <v>3.2899999999999999E-2</v>
      </c>
      <c r="BY179" s="225">
        <f>SUM(BY136, -BY139)</f>
        <v>2.2099999999999998E-2</v>
      </c>
      <c r="BZ179" s="95">
        <f>SUM(BZ141, -BZ143)</f>
        <v>3.1800000000000002E-2</v>
      </c>
      <c r="CA179" s="152">
        <f>SUM(CA137, -CA140)</f>
        <v>4.1499999999999995E-2</v>
      </c>
      <c r="CB179" s="147">
        <f>SUM(CB139, -CB142)</f>
        <v>3.8900000000000004E-2</v>
      </c>
      <c r="CC179" s="121">
        <f>SUM(CC139, -CC142)</f>
        <v>3.2199999999999999E-2</v>
      </c>
      <c r="CD179" s="179">
        <f>SUM(CD136, -CD139)</f>
        <v>6.7400000000000002E-2</v>
      </c>
      <c r="CE179" s="147">
        <f>SUM(CE136, -CE139)</f>
        <v>7.6600000000000001E-2</v>
      </c>
      <c r="CF179" s="117">
        <f>SUM(CF136, -CF138)</f>
        <v>6.8099999999999994E-2</v>
      </c>
      <c r="CG179" s="180">
        <f>SUM(CG141, -CG142)</f>
        <v>7.2599999999999998E-2</v>
      </c>
      <c r="CH179" s="145">
        <f>SUM(CH136, -CH138)</f>
        <v>7.0400000000000004E-2</v>
      </c>
      <c r="CI179" s="121">
        <f>SUM(CI136, -CI139)</f>
        <v>6.9800000000000001E-2</v>
      </c>
      <c r="CJ179" s="177">
        <f>SUM(CJ136, -CJ139)</f>
        <v>7.85E-2</v>
      </c>
      <c r="CK179" s="149">
        <f>SUM(CK141, -CK142)</f>
        <v>8.1199999999999994E-2</v>
      </c>
      <c r="CL179" s="121">
        <f>SUM(CL136, -CL139)</f>
        <v>9.1400000000000009E-2</v>
      </c>
      <c r="CM179" s="188">
        <f>SUM(CM140, -CM142)</f>
        <v>8.8900000000000007E-2</v>
      </c>
      <c r="CN179" s="167">
        <f>SUM(CN141, -CN143)</f>
        <v>7.4200000000000002E-2</v>
      </c>
      <c r="CO179" s="119">
        <f>SUM(CO141, -CO143)</f>
        <v>7.8700000000000006E-2</v>
      </c>
      <c r="CP179" s="177">
        <f>SUM(CP136, -CP138)</f>
        <v>7.1599999999999997E-2</v>
      </c>
      <c r="CQ179" s="147">
        <f>SUM(CQ136, -CQ137)</f>
        <v>5.33E-2</v>
      </c>
      <c r="CR179" s="117">
        <f>SUM(CR139, -CR142)</f>
        <v>5.3599999999999995E-2</v>
      </c>
      <c r="CS179" s="177">
        <f>SUM(CS141, -CS143)</f>
        <v>5.6900000000000006E-2</v>
      </c>
      <c r="CT179" s="147">
        <f>SUM(CT139, -CT142)</f>
        <v>5.5400000000000005E-2</v>
      </c>
      <c r="CU179" s="248">
        <f>SUM(CU139, -CU142)</f>
        <v>6.59E-2</v>
      </c>
      <c r="CV179" s="179">
        <f>SUM(CV140, -CV142)</f>
        <v>6.3E-2</v>
      </c>
      <c r="CW179" s="149">
        <f>SUM(CW139, -CW142)</f>
        <v>6.0200000000000004E-2</v>
      </c>
      <c r="CX179" s="121">
        <f>SUM(CX139, -CX142)</f>
        <v>4.7E-2</v>
      </c>
      <c r="CY179" s="274">
        <f>SUM(CY139, -CY142)</f>
        <v>4.2900000000000001E-2</v>
      </c>
      <c r="CZ179" s="116">
        <f>SUM(CZ141, -CZ143)</f>
        <v>4.65E-2</v>
      </c>
      <c r="DA179" s="6">
        <f>SUM(DA164, -DA170)</f>
        <v>0</v>
      </c>
      <c r="DB179" s="6">
        <f>SUM(DB165, -DB171)</f>
        <v>0</v>
      </c>
      <c r="DC179" s="6">
        <f>SUM(DC164, -DC169)</f>
        <v>0</v>
      </c>
      <c r="DD179" s="6">
        <f>SUM(DD165, -DD171)</f>
        <v>0</v>
      </c>
      <c r="DE179" s="6">
        <f>SUM(DE165, -DE171)</f>
        <v>0</v>
      </c>
      <c r="DF179" s="6">
        <f>SUM(DF165, -DF171)</f>
        <v>0</v>
      </c>
      <c r="DG179" s="6">
        <f>SUM(DG164, -DG170)</f>
        <v>0</v>
      </c>
      <c r="DH179" s="6">
        <f>SUM(DH165, -DH171)</f>
        <v>0</v>
      </c>
      <c r="DI179" s="6">
        <f>SUM(DI164, -DI169)</f>
        <v>0</v>
      </c>
      <c r="DJ179" s="6">
        <f>SUM(DJ165, -DJ171)</f>
        <v>0</v>
      </c>
      <c r="DK179" s="6">
        <f>SUM(DK165, -DK171)</f>
        <v>0</v>
      </c>
      <c r="DL179" s="6">
        <f>SUM(DL165, -DL171)</f>
        <v>0</v>
      </c>
      <c r="DM179" s="6">
        <f>SUM(DM164, -DM170)</f>
        <v>0</v>
      </c>
      <c r="DN179" s="6">
        <f>SUM(DN165, -DN171)</f>
        <v>0</v>
      </c>
      <c r="DO179" s="6">
        <f>SUM(DO164, -DO169)</f>
        <v>0</v>
      </c>
      <c r="DP179" s="6">
        <f>SUM(DP165, -DP171)</f>
        <v>0</v>
      </c>
      <c r="DQ179" s="6">
        <f>SUM(DQ165, -DQ171)</f>
        <v>0</v>
      </c>
      <c r="DR179" s="6">
        <f>SUM(DR165, -DR171)</f>
        <v>0</v>
      </c>
      <c r="DS179" s="6">
        <f>SUM(DS164, -DS170)</f>
        <v>0</v>
      </c>
      <c r="DT179" s="6">
        <f>SUM(DT165, -DT171)</f>
        <v>0</v>
      </c>
      <c r="DU179" s="6">
        <f>SUM(DU164, -DU169)</f>
        <v>0</v>
      </c>
      <c r="DV179" s="6">
        <f>SUM(DV165, -DV171)</f>
        <v>0</v>
      </c>
      <c r="DW179" s="6">
        <f>SUM(DW165, -DW171)</f>
        <v>0</v>
      </c>
      <c r="DX179" s="6">
        <f>SUM(DX165, -DX171)</f>
        <v>0</v>
      </c>
      <c r="DY179" s="6">
        <f>SUM(DY164, -DY170)</f>
        <v>0</v>
      </c>
      <c r="DZ179" s="6">
        <f>SUM(DZ165, -DZ171)</f>
        <v>0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6">
        <f>SUM(EK164, -EK169)</f>
        <v>0</v>
      </c>
      <c r="EL179" s="6">
        <f>SUM(EL165, -EL171)</f>
        <v>0</v>
      </c>
      <c r="EM179" s="6">
        <f>SUM(EM165, -EM171)</f>
        <v>0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</row>
    <row r="180" spans="71:209" ht="15.75" thickBot="1" x14ac:dyDescent="0.3">
      <c r="BS180" s="159" t="s">
        <v>39</v>
      </c>
      <c r="BT180" s="124" t="s">
        <v>53</v>
      </c>
      <c r="BU180" s="184" t="s">
        <v>44</v>
      </c>
      <c r="BV180" s="155" t="s">
        <v>48</v>
      </c>
      <c r="BW180" s="122" t="s">
        <v>84</v>
      </c>
      <c r="BX180" s="184" t="s">
        <v>48</v>
      </c>
      <c r="BY180" s="233" t="s">
        <v>44</v>
      </c>
      <c r="BZ180" s="32" t="s">
        <v>84</v>
      </c>
      <c r="CA180" s="160" t="s">
        <v>57</v>
      </c>
      <c r="CB180" s="159" t="s">
        <v>36</v>
      </c>
      <c r="CC180" s="120" t="s">
        <v>36</v>
      </c>
      <c r="CD180" s="181" t="s">
        <v>42</v>
      </c>
      <c r="CE180" s="159" t="s">
        <v>38</v>
      </c>
      <c r="CF180" s="189" t="s">
        <v>53</v>
      </c>
      <c r="CG180" s="181" t="s">
        <v>36</v>
      </c>
      <c r="CH180" s="143" t="s">
        <v>68</v>
      </c>
      <c r="CI180" s="120" t="s">
        <v>38</v>
      </c>
      <c r="CJ180" s="181" t="s">
        <v>39</v>
      </c>
      <c r="CK180" s="159" t="s">
        <v>36</v>
      </c>
      <c r="CL180" s="120" t="s">
        <v>36</v>
      </c>
      <c r="CM180" s="181" t="s">
        <v>38</v>
      </c>
      <c r="CN180" s="165" t="s">
        <v>53</v>
      </c>
      <c r="CO180" s="115" t="s">
        <v>63</v>
      </c>
      <c r="CP180" s="181" t="s">
        <v>42</v>
      </c>
      <c r="CQ180" s="165" t="s">
        <v>52</v>
      </c>
      <c r="CR180" s="189" t="s">
        <v>52</v>
      </c>
      <c r="CS180" s="184" t="s">
        <v>46</v>
      </c>
      <c r="CT180" s="165" t="s">
        <v>52</v>
      </c>
      <c r="CU180" s="122" t="s">
        <v>84</v>
      </c>
      <c r="CV180" s="187" t="s">
        <v>67</v>
      </c>
      <c r="CW180" s="143" t="s">
        <v>55</v>
      </c>
      <c r="CX180" s="123" t="s">
        <v>44</v>
      </c>
      <c r="CY180" s="185" t="s">
        <v>57</v>
      </c>
      <c r="CZ180" s="125" t="s">
        <v>54</v>
      </c>
      <c r="DA180" s="60"/>
      <c r="DB180" s="60"/>
      <c r="DC180" s="60"/>
      <c r="DD180" s="60"/>
      <c r="DE180" s="60"/>
      <c r="DF180" s="60"/>
      <c r="DG180" s="60"/>
      <c r="DH180" s="60"/>
      <c r="DI180" s="60"/>
      <c r="DJ180" s="60"/>
      <c r="DK180" s="60"/>
      <c r="DL180" s="60"/>
      <c r="DM180" s="60"/>
      <c r="DN180" s="60"/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</row>
    <row r="181" spans="71:209" ht="15.75" thickBot="1" x14ac:dyDescent="0.3">
      <c r="BS181" s="145">
        <f>SUM(BS136, -BS140)</f>
        <v>6.0000000000000001E-3</v>
      </c>
      <c r="BT181" s="117">
        <f>SUM(BT142, -BT143)</f>
        <v>1.3599999999999999E-2</v>
      </c>
      <c r="BU181" s="180">
        <f>SUM(BU137, -BU140)</f>
        <v>2.01E-2</v>
      </c>
      <c r="BV181" s="147">
        <f>SUM(BV138, -BV141)</f>
        <v>2.4E-2</v>
      </c>
      <c r="BW181" s="117">
        <f>SUM(BW140, -BW142)</f>
        <v>3.27E-2</v>
      </c>
      <c r="BX181" s="180">
        <f>SUM(BX138, -BX140)</f>
        <v>2.9599999999999998E-2</v>
      </c>
      <c r="BY181" s="225">
        <f>SUM(BY138, -BY141)</f>
        <v>0.02</v>
      </c>
      <c r="BZ181" s="94">
        <f>SUM(BZ140, -BZ142)</f>
        <v>2.9899999999999999E-2</v>
      </c>
      <c r="CA181" s="151">
        <f>SUM(CA141, -CA142)</f>
        <v>4.0399999999999998E-2</v>
      </c>
      <c r="CB181" s="145">
        <f>SUM(CB136, -CB137)</f>
        <v>3.6900000000000002E-2</v>
      </c>
      <c r="CC181" s="117">
        <f>SUM(CC136, -CC137)</f>
        <v>3.5200000000000009E-2</v>
      </c>
      <c r="CD181" s="180">
        <f>SUM(CD136, -CD138)</f>
        <v>5.7200000000000001E-2</v>
      </c>
      <c r="CE181" s="149">
        <f>SUM(CE136, -CE138)</f>
        <v>6.7799999999999999E-2</v>
      </c>
      <c r="CF181" s="117">
        <f>SUM(CF141, -CF142)</f>
        <v>6.5500000000000003E-2</v>
      </c>
      <c r="CG181" s="177">
        <f>SUM(CG136, -CG138)</f>
        <v>7.0099999999999996E-2</v>
      </c>
      <c r="CH181" s="145">
        <f>SUM(CH141, -CH142)</f>
        <v>6.9000000000000006E-2</v>
      </c>
      <c r="CI181" s="119">
        <f>SUM(CI136, -CI138)</f>
        <v>6.7000000000000004E-2</v>
      </c>
      <c r="CJ181" s="177">
        <f>SUM(CJ136, -CJ138)</f>
        <v>7.6399999999999996E-2</v>
      </c>
      <c r="CK181" s="145">
        <f>SUM(CK136, -CK138)</f>
        <v>7.8100000000000003E-2</v>
      </c>
      <c r="CL181" s="117">
        <f>SUM(CL136, -CL138)</f>
        <v>8.7100000000000011E-2</v>
      </c>
      <c r="CM181" s="179">
        <f>SUM(CM136, -CM137)</f>
        <v>8.2699999999999996E-2</v>
      </c>
      <c r="CN181" s="145">
        <f>SUM(CN140, -CN142)</f>
        <v>7.2700000000000001E-2</v>
      </c>
      <c r="CO181" s="117">
        <f>SUM(CO140, -CO142)</f>
        <v>6.7500000000000004E-2</v>
      </c>
      <c r="CP181" s="180">
        <f>SUM(CP136, -CP137)</f>
        <v>6.6500000000000004E-2</v>
      </c>
      <c r="CQ181" s="154">
        <f>SUM(CQ140, -CQ142)</f>
        <v>5.16E-2</v>
      </c>
      <c r="CR181" s="116">
        <f>SUM(CR140, -CR142)</f>
        <v>5.3199999999999997E-2</v>
      </c>
      <c r="CS181" s="274">
        <f>SUM(CS138, -CS142)</f>
        <v>5.67E-2</v>
      </c>
      <c r="CT181" s="154">
        <f>SUM(CT141, -CT143)</f>
        <v>5.0600000000000006E-2</v>
      </c>
      <c r="CU181" s="117">
        <f>SUM(CU140, -CU143)</f>
        <v>5.3200000000000004E-2</v>
      </c>
      <c r="CV181" s="188">
        <f>SUM(CV137, -CV141)</f>
        <v>4.7500000000000001E-2</v>
      </c>
      <c r="CW181" s="149">
        <f>SUM(CW140, -CW142)</f>
        <v>5.4100000000000002E-2</v>
      </c>
      <c r="CX181" s="121">
        <f>SUM(CX140, -CX142)</f>
        <v>4.4900000000000002E-2</v>
      </c>
      <c r="CY181" s="177">
        <f>SUM(CY140, -CY142)</f>
        <v>4.1000000000000002E-2</v>
      </c>
      <c r="CZ181" s="119">
        <f>SUM(CZ137, -CZ141)</f>
        <v>4.0800000000000003E-2</v>
      </c>
      <c r="DA181" s="6">
        <f t="shared" ref="CY181:DB181" si="452">SUM(DA170, -DA177)</f>
        <v>0</v>
      </c>
      <c r="DB181" s="6">
        <f t="shared" si="452"/>
        <v>0</v>
      </c>
      <c r="DC181" s="6">
        <f>SUM(DC170, -DC177,)</f>
        <v>0</v>
      </c>
      <c r="DD181" s="6">
        <f>SUM(DD170, -DD177,)</f>
        <v>0</v>
      </c>
      <c r="DE181" s="6">
        <f t="shared" ref="DE181:DH181" si="453">SUM(DE170, -DE177)</f>
        <v>0</v>
      </c>
      <c r="DF181" s="6">
        <f t="shared" si="453"/>
        <v>0</v>
      </c>
      <c r="DG181" s="6">
        <f t="shared" si="453"/>
        <v>0</v>
      </c>
      <c r="DH181" s="6">
        <f t="shared" si="453"/>
        <v>0</v>
      </c>
      <c r="DI181" s="6">
        <f>SUM(DI170, -DI177,)</f>
        <v>0</v>
      </c>
      <c r="DJ181" s="6">
        <f>SUM(DJ170, -DJ177,)</f>
        <v>0</v>
      </c>
      <c r="DK181" s="6">
        <f t="shared" ref="DK181:DN181" si="454">SUM(DK170, -DK177)</f>
        <v>0</v>
      </c>
      <c r="DL181" s="6">
        <f t="shared" si="454"/>
        <v>0</v>
      </c>
      <c r="DM181" s="6">
        <f t="shared" si="454"/>
        <v>0</v>
      </c>
      <c r="DN181" s="6">
        <f t="shared" si="454"/>
        <v>0</v>
      </c>
      <c r="DO181" s="6">
        <f>SUM(DO170, -DO177,)</f>
        <v>0</v>
      </c>
      <c r="DP181" s="6">
        <f>SUM(DP170, -DP177,)</f>
        <v>0</v>
      </c>
      <c r="DQ181" s="6">
        <f t="shared" ref="DQ181:DT181" si="455">SUM(DQ170, -DQ177)</f>
        <v>0</v>
      </c>
      <c r="DR181" s="6">
        <f t="shared" si="455"/>
        <v>0</v>
      </c>
      <c r="DS181" s="6">
        <f t="shared" si="455"/>
        <v>0</v>
      </c>
      <c r="DT181" s="6">
        <f t="shared" si="455"/>
        <v>0</v>
      </c>
      <c r="DU181" s="6">
        <f>SUM(DU170, -DU177,)</f>
        <v>0</v>
      </c>
      <c r="DV181" s="6">
        <f>SUM(DV170, -DV177,)</f>
        <v>0</v>
      </c>
      <c r="DW181" s="6">
        <f t="shared" ref="DW181:DZ181" si="456">SUM(DW170, -DW177)</f>
        <v>0</v>
      </c>
      <c r="DX181" s="6">
        <f t="shared" si="456"/>
        <v>0</v>
      </c>
      <c r="DY181" s="6">
        <f t="shared" si="456"/>
        <v>0</v>
      </c>
      <c r="DZ181" s="6">
        <f t="shared" si="456"/>
        <v>0</v>
      </c>
      <c r="EA181" s="6">
        <f>SUM(EA170, -EA177,)</f>
        <v>0</v>
      </c>
      <c r="EB181" s="6">
        <f>SUM(EB170, -EB177,)</f>
        <v>0</v>
      </c>
      <c r="EC181" s="6">
        <f t="shared" ref="EC181:EI181" si="457">SUM(EC170, -EC177)</f>
        <v>0</v>
      </c>
      <c r="ED181" s="6">
        <f t="shared" si="457"/>
        <v>0</v>
      </c>
      <c r="EE181" s="6">
        <f t="shared" si="457"/>
        <v>0</v>
      </c>
      <c r="EF181" s="6">
        <f t="shared" si="457"/>
        <v>0</v>
      </c>
      <c r="EG181" s="6">
        <f t="shared" si="457"/>
        <v>0</v>
      </c>
      <c r="EH181" s="6">
        <f t="shared" si="457"/>
        <v>0</v>
      </c>
      <c r="EI181" s="6">
        <f t="shared" si="457"/>
        <v>0</v>
      </c>
      <c r="EK181" s="6">
        <f>SUM(EK170, -EK177,)</f>
        <v>0</v>
      </c>
      <c r="EL181" s="6">
        <f>SUM(EL170, -EL177,)</f>
        <v>0</v>
      </c>
      <c r="EM181" s="6">
        <f t="shared" ref="EM181:EP181" si="458">SUM(EM170, -EM177)</f>
        <v>0</v>
      </c>
      <c r="EN181" s="6">
        <f t="shared" si="458"/>
        <v>0</v>
      </c>
      <c r="EO181" s="6">
        <f t="shared" si="458"/>
        <v>0</v>
      </c>
      <c r="EP181" s="6">
        <f t="shared" si="458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59">SUM(ES170, -ES177)</f>
        <v>0</v>
      </c>
      <c r="ET181" s="6">
        <f t="shared" si="459"/>
        <v>0</v>
      </c>
      <c r="EU181" s="6">
        <f t="shared" si="459"/>
        <v>0</v>
      </c>
      <c r="EV181" s="6">
        <f t="shared" si="459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60">SUM(EY170, -EY177)</f>
        <v>0</v>
      </c>
      <c r="EZ181" s="6">
        <f t="shared" si="460"/>
        <v>0</v>
      </c>
      <c r="FA181" s="6">
        <f t="shared" si="460"/>
        <v>0</v>
      </c>
      <c r="FB181" s="6">
        <f t="shared" si="460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61">SUM(FE170, -FE177)</f>
        <v>0</v>
      </c>
      <c r="FF181" s="6">
        <f t="shared" si="461"/>
        <v>0</v>
      </c>
      <c r="FG181" s="6">
        <f t="shared" si="461"/>
        <v>0</v>
      </c>
      <c r="FH181" s="6">
        <f t="shared" si="461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62">SUM(FK170, -FK177)</f>
        <v>0</v>
      </c>
      <c r="FL181" s="6">
        <f t="shared" si="462"/>
        <v>0</v>
      </c>
      <c r="FM181" s="6">
        <f t="shared" si="462"/>
        <v>0</v>
      </c>
      <c r="FN181" s="6">
        <f t="shared" si="462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63">SUM(FQ170, -FQ177)</f>
        <v>0</v>
      </c>
      <c r="FR181" s="6">
        <f t="shared" si="463"/>
        <v>0</v>
      </c>
      <c r="FS181" s="6">
        <f t="shared" si="463"/>
        <v>0</v>
      </c>
      <c r="FT181" s="6">
        <f t="shared" si="463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64">SUM(FW170, -FW177)</f>
        <v>0</v>
      </c>
      <c r="FX181" s="6">
        <f t="shared" si="464"/>
        <v>0</v>
      </c>
      <c r="FY181" s="6">
        <f t="shared" si="464"/>
        <v>0</v>
      </c>
      <c r="FZ181" s="6">
        <f t="shared" si="464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65">SUM(GC170, -GC177)</f>
        <v>0</v>
      </c>
      <c r="GD181" s="6">
        <f t="shared" si="465"/>
        <v>0</v>
      </c>
      <c r="GE181" s="6">
        <f t="shared" si="465"/>
        <v>0</v>
      </c>
      <c r="GF181" s="6">
        <f t="shared" si="465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66">SUM(GI170, -GI177)</f>
        <v>0</v>
      </c>
      <c r="GJ181" s="6">
        <f t="shared" si="466"/>
        <v>0</v>
      </c>
      <c r="GK181" s="6">
        <f t="shared" si="466"/>
        <v>0</v>
      </c>
      <c r="GL181" s="6">
        <f t="shared" si="466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67">SUM(GO170, -GO177)</f>
        <v>0</v>
      </c>
      <c r="GP181" s="6">
        <f t="shared" si="467"/>
        <v>0</v>
      </c>
      <c r="GQ181" s="6">
        <f t="shared" si="467"/>
        <v>0</v>
      </c>
      <c r="GR181" s="6">
        <f t="shared" si="467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68">SUM(GU170, -GU177)</f>
        <v>0</v>
      </c>
      <c r="GV181" s="6">
        <f t="shared" si="468"/>
        <v>0</v>
      </c>
      <c r="GW181" s="6">
        <f t="shared" si="468"/>
        <v>0</v>
      </c>
      <c r="GX181" s="6">
        <f t="shared" si="468"/>
        <v>0</v>
      </c>
      <c r="GY181" s="6">
        <f t="shared" si="468"/>
        <v>0</v>
      </c>
      <c r="GZ181" s="6">
        <f t="shared" si="468"/>
        <v>0</v>
      </c>
      <c r="HA181" s="6">
        <f t="shared" si="468"/>
        <v>0</v>
      </c>
    </row>
    <row r="182" spans="71:209" ht="15.75" thickBot="1" x14ac:dyDescent="0.3">
      <c r="BS182" s="155" t="s">
        <v>48</v>
      </c>
      <c r="BT182" s="169" t="s">
        <v>68</v>
      </c>
      <c r="BU182" s="178" t="s">
        <v>42</v>
      </c>
      <c r="BV182" s="157" t="s">
        <v>84</v>
      </c>
      <c r="BW182" s="120" t="s">
        <v>38</v>
      </c>
      <c r="BX182" s="181" t="s">
        <v>38</v>
      </c>
      <c r="BY182" s="228" t="s">
        <v>84</v>
      </c>
      <c r="BZ182" s="11" t="s">
        <v>40</v>
      </c>
      <c r="CA182" s="156" t="s">
        <v>36</v>
      </c>
      <c r="CB182" s="155" t="s">
        <v>48</v>
      </c>
      <c r="CC182" s="123" t="s">
        <v>48</v>
      </c>
      <c r="CD182" s="181" t="s">
        <v>36</v>
      </c>
      <c r="CE182" s="159" t="s">
        <v>36</v>
      </c>
      <c r="CF182" s="120" t="s">
        <v>38</v>
      </c>
      <c r="CG182" s="181" t="s">
        <v>38</v>
      </c>
      <c r="CH182" s="159" t="s">
        <v>38</v>
      </c>
      <c r="CI182" s="120" t="s">
        <v>36</v>
      </c>
      <c r="CJ182" s="181" t="s">
        <v>38</v>
      </c>
      <c r="CK182" s="159" t="s">
        <v>38</v>
      </c>
      <c r="CL182" s="120" t="s">
        <v>38</v>
      </c>
      <c r="CM182" s="264" t="s">
        <v>54</v>
      </c>
      <c r="CN182" s="153" t="s">
        <v>63</v>
      </c>
      <c r="CO182" s="189" t="s">
        <v>53</v>
      </c>
      <c r="CP182" s="178" t="s">
        <v>70</v>
      </c>
      <c r="CQ182" s="143" t="s">
        <v>60</v>
      </c>
      <c r="CR182" s="118" t="s">
        <v>68</v>
      </c>
      <c r="CS182" s="178" t="s">
        <v>60</v>
      </c>
      <c r="CT182" s="143" t="s">
        <v>60</v>
      </c>
      <c r="CU182" s="123" t="s">
        <v>44</v>
      </c>
      <c r="CV182" s="184" t="s">
        <v>46</v>
      </c>
      <c r="CW182" s="153" t="s">
        <v>52</v>
      </c>
      <c r="CX182" s="118" t="s">
        <v>70</v>
      </c>
      <c r="CY182" s="178" t="s">
        <v>55</v>
      </c>
      <c r="CZ182" s="122" t="s">
        <v>84</v>
      </c>
      <c r="DA182" s="60"/>
      <c r="DB182" s="60"/>
      <c r="DC182" s="60"/>
      <c r="DD182" s="60"/>
      <c r="DE182" s="60"/>
      <c r="DF182" s="60"/>
      <c r="DG182" s="60"/>
      <c r="DH182" s="60"/>
      <c r="DI182" s="60"/>
      <c r="DJ182" s="60"/>
      <c r="DK182" s="60"/>
      <c r="DL182" s="60"/>
      <c r="DM182" s="60"/>
      <c r="DN182" s="60"/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</row>
    <row r="183" spans="71:209" ht="15.75" thickBot="1" x14ac:dyDescent="0.3">
      <c r="BS183" s="147">
        <f>SUM(BS138, -BS141)</f>
        <v>5.3E-3</v>
      </c>
      <c r="BT183" s="117">
        <f>SUM(BT138, -BT141)</f>
        <v>1.3600000000000001E-2</v>
      </c>
      <c r="BU183" s="180">
        <f>SUM(BU136, -BU138)</f>
        <v>1.8100000000000002E-2</v>
      </c>
      <c r="BV183" s="145">
        <f>SUM(BV140, -BV142)</f>
        <v>2.3200000000000002E-2</v>
      </c>
      <c r="BW183" s="119">
        <f>SUM(BW137, -BW140)</f>
        <v>2.76E-2</v>
      </c>
      <c r="BX183" s="179">
        <f>SUM(BX137, -BX139)</f>
        <v>2.8400000000000002E-2</v>
      </c>
      <c r="BY183" s="227">
        <f>SUM(BY139, -BY142)</f>
        <v>1.9099999999999999E-2</v>
      </c>
      <c r="BZ183" s="15">
        <f>SUM(BZ137, -BZ140)</f>
        <v>2.8299999999999999E-2</v>
      </c>
      <c r="CA183" s="151">
        <f>SUM(CA136, -CA139)</f>
        <v>2.7699999999999999E-2</v>
      </c>
      <c r="CB183" s="147">
        <f>SUM(CB137, -CB141)</f>
        <v>3.3000000000000002E-2</v>
      </c>
      <c r="CC183" s="121">
        <f>SUM(CC137, -CC140)</f>
        <v>3.5299999999999998E-2</v>
      </c>
      <c r="CD183" s="177">
        <f t="shared" ref="CD183:CK183" si="469">SUM(CD136, -CD137)</f>
        <v>5.4199999999999998E-2</v>
      </c>
      <c r="CE183" s="145">
        <f t="shared" si="469"/>
        <v>5.57E-2</v>
      </c>
      <c r="CF183" s="119">
        <f t="shared" si="469"/>
        <v>6.1299999999999993E-2</v>
      </c>
      <c r="CG183" s="179">
        <f t="shared" si="469"/>
        <v>6.88E-2</v>
      </c>
      <c r="CH183" s="149">
        <f t="shared" si="469"/>
        <v>6.6700000000000009E-2</v>
      </c>
      <c r="CI183" s="117">
        <f t="shared" si="469"/>
        <v>6.6099999999999992E-2</v>
      </c>
      <c r="CJ183" s="179">
        <f t="shared" si="469"/>
        <v>5.2999999999999999E-2</v>
      </c>
      <c r="CK183" s="149">
        <f t="shared" si="469"/>
        <v>5.4299999999999994E-2</v>
      </c>
      <c r="CL183" s="119">
        <f>SUM(CL136, -CL137)</f>
        <v>8.2400000000000001E-2</v>
      </c>
      <c r="CM183" s="179">
        <f>SUM(CM141, -CM142)</f>
        <v>7.6700000000000004E-2</v>
      </c>
      <c r="CN183" s="145">
        <f>SUM(CN141, -CN142)</f>
        <v>6.5000000000000002E-2</v>
      </c>
      <c r="CO183" s="117">
        <f>SUM(CO141, -CO142)</f>
        <v>6.3200000000000006E-2</v>
      </c>
      <c r="CP183" s="180">
        <f>SUM(CP137, -CP141)</f>
        <v>6.54E-2</v>
      </c>
      <c r="CQ183" s="147">
        <f>SUM(CQ137, -CQ141)</f>
        <v>5.04E-2</v>
      </c>
      <c r="CR183" s="117">
        <f>SUM(CR137, -CR141)</f>
        <v>4.2300000000000004E-2</v>
      </c>
      <c r="CS183" s="180">
        <f>SUM(CS137, -CS139)</f>
        <v>4.6600000000000003E-2</v>
      </c>
      <c r="CT183" s="147">
        <f>SUM(CT137, -CT140)</f>
        <v>4.7700000000000006E-2</v>
      </c>
      <c r="CU183" s="121">
        <f>SUM(CU139, -CU141)</f>
        <v>5.28E-2</v>
      </c>
      <c r="CV183" s="274">
        <f>SUM(CV138, -CV141)</f>
        <v>4.7399999999999998E-2</v>
      </c>
      <c r="CW183" s="154">
        <f>SUM(CW141, -CW142)</f>
        <v>0.04</v>
      </c>
      <c r="CX183" s="121">
        <f>SUM(CX138, -CX141)</f>
        <v>4.2700000000000002E-2</v>
      </c>
      <c r="CY183" s="179">
        <f>SUM(CY138, -CY141)</f>
        <v>3.61E-2</v>
      </c>
      <c r="CZ183" s="117">
        <f>SUM(CZ140, -CZ142)</f>
        <v>3.9800000000000002E-2</v>
      </c>
      <c r="DA183" s="6">
        <f>SUM(DA171, -DA177)</f>
        <v>0</v>
      </c>
      <c r="DB183" s="6">
        <f>SUM(DB170, -DB176)</f>
        <v>0</v>
      </c>
      <c r="DC183" s="6">
        <f>SUM(DC170, -DC176)</f>
        <v>0</v>
      </c>
      <c r="DD183" s="6">
        <f>SUM(DD170, -DD176)</f>
        <v>0</v>
      </c>
      <c r="DE183" s="6">
        <f>SUM(DE170, -DE176)</f>
        <v>0</v>
      </c>
      <c r="DF183" s="6">
        <f>SUM(DF170, -DF176,)</f>
        <v>0</v>
      </c>
      <c r="DG183" s="6">
        <f>SUM(DG171, -DG177)</f>
        <v>0</v>
      </c>
      <c r="DH183" s="6">
        <f>SUM(DH170, -DH176)</f>
        <v>0</v>
      </c>
      <c r="DI183" s="6">
        <f>SUM(DI170, -DI176)</f>
        <v>0</v>
      </c>
      <c r="DJ183" s="6">
        <f>SUM(DJ170, -DJ176)</f>
        <v>0</v>
      </c>
      <c r="DK183" s="6">
        <f>SUM(DK170, -DK176)</f>
        <v>0</v>
      </c>
      <c r="DL183" s="6">
        <f>SUM(DL170, -DL176,)</f>
        <v>0</v>
      </c>
      <c r="DM183" s="6">
        <f>SUM(DM171, -DM177)</f>
        <v>0</v>
      </c>
      <c r="DN183" s="6">
        <f>SUM(DN170, -DN176)</f>
        <v>0</v>
      </c>
      <c r="DO183" s="6">
        <f>SUM(DO170, -DO176)</f>
        <v>0</v>
      </c>
      <c r="DP183" s="6">
        <f>SUM(DP170, -DP176)</f>
        <v>0</v>
      </c>
      <c r="DQ183" s="6">
        <f>SUM(DQ170, -DQ176)</f>
        <v>0</v>
      </c>
      <c r="DR183" s="6">
        <f>SUM(DR170, -DR176,)</f>
        <v>0</v>
      </c>
      <c r="DS183" s="6">
        <f>SUM(DS171, -DS177)</f>
        <v>0</v>
      </c>
      <c r="DT183" s="6">
        <f>SUM(DT170, -DT176)</f>
        <v>0</v>
      </c>
      <c r="DU183" s="6">
        <f>SUM(DU170, -DU176)</f>
        <v>0</v>
      </c>
      <c r="DV183" s="6">
        <f>SUM(DV170, -DV176)</f>
        <v>0</v>
      </c>
      <c r="DW183" s="6">
        <f>SUM(DW170, -DW176)</f>
        <v>0</v>
      </c>
      <c r="DX183" s="6">
        <f>SUM(DX170, -DX176,)</f>
        <v>0</v>
      </c>
      <c r="DY183" s="6">
        <f>SUM(DY171, -DY177)</f>
        <v>0</v>
      </c>
      <c r="DZ183" s="6">
        <f>SUM(DZ170, -DZ176)</f>
        <v>0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6">
        <f>SUM(EK170, -EK176)</f>
        <v>0</v>
      </c>
      <c r="EL183" s="6">
        <f>SUM(EL170, -EL176)</f>
        <v>0</v>
      </c>
      <c r="EM183" s="6">
        <f>SUM(EM170, -EM176)</f>
        <v>0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</row>
    <row r="184" spans="71:209" ht="15.75" thickBot="1" x14ac:dyDescent="0.3">
      <c r="BS184" s="159" t="s">
        <v>38</v>
      </c>
      <c r="BT184" s="123" t="s">
        <v>48</v>
      </c>
      <c r="BU184" s="185" t="s">
        <v>59</v>
      </c>
      <c r="BV184" s="159" t="s">
        <v>38</v>
      </c>
      <c r="BW184" s="120" t="s">
        <v>37</v>
      </c>
      <c r="BX184" s="185" t="s">
        <v>84</v>
      </c>
      <c r="BY184" s="260" t="s">
        <v>40</v>
      </c>
      <c r="BZ184" s="27" t="s">
        <v>57</v>
      </c>
      <c r="CA184" s="156" t="s">
        <v>41</v>
      </c>
      <c r="CB184" s="155" t="s">
        <v>46</v>
      </c>
      <c r="CC184" s="123" t="s">
        <v>46</v>
      </c>
      <c r="CD184" s="184" t="s">
        <v>44</v>
      </c>
      <c r="CE184" s="155" t="s">
        <v>44</v>
      </c>
      <c r="CF184" s="122" t="s">
        <v>51</v>
      </c>
      <c r="CG184" s="185" t="s">
        <v>60</v>
      </c>
      <c r="CH184" s="157" t="s">
        <v>60</v>
      </c>
      <c r="CI184" s="123" t="s">
        <v>49</v>
      </c>
      <c r="CJ184" s="185" t="s">
        <v>60</v>
      </c>
      <c r="CK184" s="157" t="s">
        <v>51</v>
      </c>
      <c r="CL184" s="122" t="s">
        <v>57</v>
      </c>
      <c r="CM184" s="185" t="s">
        <v>51</v>
      </c>
      <c r="CN184" s="157" t="s">
        <v>57</v>
      </c>
      <c r="CO184" s="118" t="s">
        <v>55</v>
      </c>
      <c r="CP184" s="184" t="s">
        <v>46</v>
      </c>
      <c r="CQ184" s="157" t="s">
        <v>57</v>
      </c>
      <c r="CR184" s="169" t="s">
        <v>67</v>
      </c>
      <c r="CS184" s="185" t="s">
        <v>57</v>
      </c>
      <c r="CT184" s="186" t="s">
        <v>54</v>
      </c>
      <c r="CU184" s="122" t="s">
        <v>57</v>
      </c>
      <c r="CV184" s="185" t="s">
        <v>57</v>
      </c>
      <c r="CW184" s="165" t="s">
        <v>53</v>
      </c>
      <c r="CX184" s="169" t="s">
        <v>48</v>
      </c>
      <c r="CY184" s="187" t="s">
        <v>59</v>
      </c>
      <c r="CZ184" s="118" t="s">
        <v>55</v>
      </c>
      <c r="DA184" s="60"/>
      <c r="DB184" s="60"/>
      <c r="DC184" s="60"/>
      <c r="DD184" s="60"/>
      <c r="DE184" s="60"/>
      <c r="DF184" s="60"/>
      <c r="DG184" s="60"/>
      <c r="DH184" s="60"/>
      <c r="DI184" s="60"/>
      <c r="DJ184" s="60"/>
      <c r="DK184" s="60"/>
      <c r="DL184" s="60"/>
      <c r="DM184" s="60"/>
      <c r="DN184" s="60"/>
      <c r="DO184" s="60"/>
      <c r="DP184" s="60"/>
      <c r="DQ184" s="60"/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</row>
    <row r="185" spans="71:209" ht="15.75" thickBot="1" x14ac:dyDescent="0.3">
      <c r="BS185" s="149">
        <f>SUM(BS136, -BS139)</f>
        <v>4.7999999999999996E-3</v>
      </c>
      <c r="BT185" s="121">
        <f>SUM(BT136, -BT138)</f>
        <v>1.1699999999999999E-2</v>
      </c>
      <c r="BU185" s="176">
        <f>SUM(BU139, -BU141)</f>
        <v>1.7100000000000001E-2</v>
      </c>
      <c r="BV185" s="149">
        <f>SUM(BV137, -BV140)</f>
        <v>1.9300000000000001E-2</v>
      </c>
      <c r="BW185" s="121">
        <f>SUM(BW137, -BW139)</f>
        <v>2.7199999999999998E-2</v>
      </c>
      <c r="BX185" s="177">
        <f>SUM(BX139, -BX142)</f>
        <v>2.5399999999999999E-2</v>
      </c>
      <c r="BY185" s="225">
        <f>SUM(BY137, -BY139)</f>
        <v>1.7999999999999999E-2</v>
      </c>
      <c r="BZ185" s="94">
        <f>SUM(BZ142, -BZ143)</f>
        <v>2.7800000000000002E-2</v>
      </c>
      <c r="CA185" s="152">
        <f>SUM(CA136, -CA138)</f>
        <v>2.5999999999999999E-2</v>
      </c>
      <c r="CB185" s="247">
        <f>SUM(CB137, -CB140)</f>
        <v>3.09E-2</v>
      </c>
      <c r="CC185" s="248">
        <f t="shared" ref="CC185:CK185" si="470">SUM(CC137, -CC141)</f>
        <v>3.7400000000000003E-2</v>
      </c>
      <c r="CD185" s="180">
        <f t="shared" si="470"/>
        <v>3.95E-2</v>
      </c>
      <c r="CE185" s="147">
        <f t="shared" si="470"/>
        <v>3.9199999999999999E-2</v>
      </c>
      <c r="CF185" s="121">
        <f t="shared" si="470"/>
        <v>5.1799999999999999E-2</v>
      </c>
      <c r="CG185" s="180">
        <f t="shared" si="470"/>
        <v>4.3900000000000002E-2</v>
      </c>
      <c r="CH185" s="147">
        <f t="shared" si="470"/>
        <v>5.2000000000000005E-2</v>
      </c>
      <c r="CI185" s="121">
        <f t="shared" si="470"/>
        <v>4.9000000000000002E-2</v>
      </c>
      <c r="CJ185" s="180">
        <f t="shared" si="470"/>
        <v>3.6900000000000002E-2</v>
      </c>
      <c r="CK185" s="147">
        <f t="shared" si="470"/>
        <v>4.6300000000000001E-2</v>
      </c>
      <c r="CL185" s="117">
        <f>SUM(CL137, -CL141)</f>
        <v>3.0799999999999998E-2</v>
      </c>
      <c r="CM185" s="180">
        <f>SUM(CM137, -CM141)</f>
        <v>5.3499999999999999E-2</v>
      </c>
      <c r="CN185" s="145">
        <f>SUM(CN137, -CN141)</f>
        <v>5.1199999999999996E-2</v>
      </c>
      <c r="CO185" s="119">
        <f>SUM(CO137, -CO141)</f>
        <v>5.1900000000000002E-2</v>
      </c>
      <c r="CP185" s="274">
        <f>SUM(CP138, -CP141)</f>
        <v>6.0299999999999999E-2</v>
      </c>
      <c r="CQ185" s="145">
        <f>SUM(CQ141, -CQ142)</f>
        <v>4.3699999999999996E-2</v>
      </c>
      <c r="CR185" s="209">
        <f>SUM(CR141, -CR142)</f>
        <v>3.73E-2</v>
      </c>
      <c r="CS185" s="177">
        <f>SUM(CS139, -CS142)</f>
        <v>4.5699999999999998E-2</v>
      </c>
      <c r="CT185" s="149">
        <f>SUM(CT138, -CT141)</f>
        <v>3.85E-2</v>
      </c>
      <c r="CU185" s="117">
        <f>SUM(CU140, -CU142)</f>
        <v>5.2700000000000004E-2</v>
      </c>
      <c r="CV185" s="177">
        <f>SUM(CV139, -CV141)</f>
        <v>4.3299999999999998E-2</v>
      </c>
      <c r="CW185" s="145">
        <f>SUM(CW142, -CW143)</f>
        <v>3.1600000000000003E-2</v>
      </c>
      <c r="CX185" s="121">
        <f>SUM(CX137, -CX140)</f>
        <v>3.8699999999999998E-2</v>
      </c>
      <c r="CY185" s="176">
        <f>SUM(CY137, -CY140)</f>
        <v>3.4299999999999997E-2</v>
      </c>
      <c r="CZ185" s="119">
        <f>SUM(CZ138, -CZ141)</f>
        <v>2.9600000000000001E-2</v>
      </c>
      <c r="DA185" s="6">
        <f>SUM(DA170, -DA176)</f>
        <v>0</v>
      </c>
      <c r="DB185" s="6">
        <f>SUM(DB171, -DB177)</f>
        <v>0</v>
      </c>
      <c r="DC185" s="6">
        <f>SUM(DC170, -DC175)</f>
        <v>0</v>
      </c>
      <c r="DD185" s="6">
        <f>SUM(DD171, -DD177)</f>
        <v>0</v>
      </c>
      <c r="DE185" s="6">
        <f>SUM(DE171, -DE177)</f>
        <v>0</v>
      </c>
      <c r="DF185" s="6">
        <f>SUM(DF171, -DF177)</f>
        <v>0</v>
      </c>
      <c r="DG185" s="6">
        <f>SUM(DG170, -DG176)</f>
        <v>0</v>
      </c>
      <c r="DH185" s="6">
        <f>SUM(DH171, -DH177)</f>
        <v>0</v>
      </c>
      <c r="DI185" s="6">
        <f>SUM(DI170, -DI175)</f>
        <v>0</v>
      </c>
      <c r="DJ185" s="6">
        <f>SUM(DJ171, -DJ177)</f>
        <v>0</v>
      </c>
      <c r="DK185" s="6">
        <f>SUM(DK171, -DK177)</f>
        <v>0</v>
      </c>
      <c r="DL185" s="6">
        <f>SUM(DL171, -DL177)</f>
        <v>0</v>
      </c>
      <c r="DM185" s="6">
        <f>SUM(DM170, -DM176)</f>
        <v>0</v>
      </c>
      <c r="DN185" s="6">
        <f>SUM(DN171, -DN177)</f>
        <v>0</v>
      </c>
      <c r="DO185" s="6">
        <f>SUM(DO170, -DO175)</f>
        <v>0</v>
      </c>
      <c r="DP185" s="6">
        <f>SUM(DP171, -DP177)</f>
        <v>0</v>
      </c>
      <c r="DQ185" s="6">
        <f>SUM(DQ171, -DQ177)</f>
        <v>0</v>
      </c>
      <c r="DR185" s="6">
        <f>SUM(DR171, -DR177)</f>
        <v>0</v>
      </c>
      <c r="DS185" s="6">
        <f>SUM(DS170, -DS176)</f>
        <v>0</v>
      </c>
      <c r="DT185" s="6">
        <f>SUM(DT171, -DT177)</f>
        <v>0</v>
      </c>
      <c r="DU185" s="6">
        <f>SUM(DU170, -DU175)</f>
        <v>0</v>
      </c>
      <c r="DV185" s="6">
        <f>SUM(DV171, -DV177)</f>
        <v>0</v>
      </c>
      <c r="DW185" s="6">
        <f>SUM(DW171, -DW177)</f>
        <v>0</v>
      </c>
      <c r="DX185" s="6">
        <f>SUM(DX171, -DX177)</f>
        <v>0</v>
      </c>
      <c r="DY185" s="6">
        <f>SUM(DY170, -DY176)</f>
        <v>0</v>
      </c>
      <c r="DZ185" s="6">
        <f>SUM(DZ171, -DZ177)</f>
        <v>0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6">
        <f>SUM(EK170, -EK175)</f>
        <v>0</v>
      </c>
      <c r="EL185" s="6">
        <f>SUM(EL171, -EL177)</f>
        <v>0</v>
      </c>
      <c r="EM185" s="6">
        <f>SUM(EM171, -EM177)</f>
        <v>0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</row>
    <row r="186" spans="71:209" ht="15.75" thickBot="1" x14ac:dyDescent="0.3">
      <c r="BS186" s="165" t="s">
        <v>52</v>
      </c>
      <c r="BT186" s="122" t="s">
        <v>57</v>
      </c>
      <c r="BU186" s="183" t="s">
        <v>63</v>
      </c>
      <c r="BV186" s="155" t="s">
        <v>45</v>
      </c>
      <c r="BW186" s="123" t="s">
        <v>45</v>
      </c>
      <c r="BX186" s="183" t="s">
        <v>63</v>
      </c>
      <c r="BY186" s="224" t="s">
        <v>49</v>
      </c>
      <c r="BZ186" s="42" t="s">
        <v>68</v>
      </c>
      <c r="CA186" s="148" t="s">
        <v>49</v>
      </c>
      <c r="CB186" s="143" t="s">
        <v>68</v>
      </c>
      <c r="CC186" s="118" t="s">
        <v>68</v>
      </c>
      <c r="CD186" s="184" t="s">
        <v>46</v>
      </c>
      <c r="CE186" s="155" t="s">
        <v>46</v>
      </c>
      <c r="CF186" s="123" t="s">
        <v>44</v>
      </c>
      <c r="CG186" s="184" t="s">
        <v>49</v>
      </c>
      <c r="CH186" s="155" t="s">
        <v>49</v>
      </c>
      <c r="CI186" s="122" t="s">
        <v>60</v>
      </c>
      <c r="CJ186" s="185" t="s">
        <v>51</v>
      </c>
      <c r="CK186" s="157" t="s">
        <v>57</v>
      </c>
      <c r="CL186" s="122" t="s">
        <v>51</v>
      </c>
      <c r="CM186" s="185" t="s">
        <v>57</v>
      </c>
      <c r="CN186" s="143" t="s">
        <v>70</v>
      </c>
      <c r="CO186" s="118" t="s">
        <v>70</v>
      </c>
      <c r="CP186" s="175" t="s">
        <v>63</v>
      </c>
      <c r="CQ186" s="143" t="s">
        <v>55</v>
      </c>
      <c r="CR186" s="123" t="s">
        <v>48</v>
      </c>
      <c r="CS186" s="178" t="s">
        <v>49</v>
      </c>
      <c r="CT186" s="157" t="s">
        <v>84</v>
      </c>
      <c r="CU186" s="122" t="s">
        <v>51</v>
      </c>
      <c r="CV186" s="175" t="s">
        <v>63</v>
      </c>
      <c r="CW186" s="157" t="s">
        <v>57</v>
      </c>
      <c r="CX186" s="169" t="s">
        <v>59</v>
      </c>
      <c r="CY186" s="187" t="s">
        <v>48</v>
      </c>
      <c r="CZ186" s="169" t="s">
        <v>59</v>
      </c>
      <c r="DA186" s="60"/>
      <c r="DB186" s="60"/>
      <c r="DC186" s="60"/>
      <c r="DD186" s="60"/>
      <c r="DE186" s="60"/>
      <c r="DF186" s="60"/>
      <c r="DG186" s="60"/>
      <c r="DH186" s="60"/>
      <c r="DI186" s="60"/>
      <c r="DJ186" s="60"/>
      <c r="DK186" s="60"/>
      <c r="DL186" s="60"/>
      <c r="DM186" s="60"/>
      <c r="DN186" s="60"/>
      <c r="DO186" s="60"/>
      <c r="DP186" s="60"/>
      <c r="DQ186" s="60"/>
      <c r="DR186" s="60"/>
      <c r="DS186" s="60"/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</row>
    <row r="187" spans="71:209" ht="15.75" thickBot="1" x14ac:dyDescent="0.3">
      <c r="BS187" s="154">
        <f>SUM(BS137, -BS140)</f>
        <v>4.5000000000000005E-3</v>
      </c>
      <c r="BT187" s="117">
        <f>SUM(BT137, -BT140)</f>
        <v>1.15E-2</v>
      </c>
      <c r="BU187" s="177">
        <f>SUM(BU142, -BU143)</f>
        <v>1.5700000000000002E-2</v>
      </c>
      <c r="BV187" s="167">
        <f>SUM(BV138, -BV140)</f>
        <v>1.9199999999999998E-2</v>
      </c>
      <c r="BW187" s="209">
        <f>SUM(BW138, -BW140)</f>
        <v>2.6600000000000002E-2</v>
      </c>
      <c r="BX187" s="177">
        <f>SUM(BX142, -BX143)</f>
        <v>2.5099999999999997E-2</v>
      </c>
      <c r="BY187" s="225">
        <f>SUM(BY136, -BY138)</f>
        <v>1.67E-2</v>
      </c>
      <c r="BZ187" s="94">
        <f>SUM(BZ136, -BZ139)</f>
        <v>2.6599999999999999E-2</v>
      </c>
      <c r="CA187" s="152">
        <f>SUM(CA137, -CA139)</f>
        <v>2.3799999999999998E-2</v>
      </c>
      <c r="CB187" s="145">
        <f>SUM(CB138, -CB141)</f>
        <v>2.8499999999999998E-2</v>
      </c>
      <c r="CC187" s="117">
        <f>SUM(CC138, -CC140)</f>
        <v>2.7699999999999999E-2</v>
      </c>
      <c r="CD187" s="274">
        <f>SUM(CD137, -CD140)</f>
        <v>3.7200000000000004E-2</v>
      </c>
      <c r="CE187" s="247">
        <f>SUM(CE137, -CE140)</f>
        <v>3.39E-2</v>
      </c>
      <c r="CF187" s="121">
        <f>SUM(CF138, -CF141)</f>
        <v>4.4999999999999998E-2</v>
      </c>
      <c r="CG187" s="180">
        <f>SUM(CG138, -CG141)</f>
        <v>4.2599999999999999E-2</v>
      </c>
      <c r="CH187" s="147">
        <f>SUM(CH138, -CH141)</f>
        <v>4.8299999999999996E-2</v>
      </c>
      <c r="CI187" s="121">
        <f>SUM(CI138, -CI141)</f>
        <v>4.8100000000000004E-2</v>
      </c>
      <c r="CJ187" s="180">
        <f>SUM(CJ137, -CJ140)</f>
        <v>3.5000000000000003E-2</v>
      </c>
      <c r="CK187" s="145">
        <f>SUM(CK137, -CK140)</f>
        <v>4.3400000000000001E-2</v>
      </c>
      <c r="CL187" s="121">
        <f>SUM(CL137, -CL140)</f>
        <v>3.04E-2</v>
      </c>
      <c r="CM187" s="177">
        <f>SUM(CM137, -CM140)</f>
        <v>4.1299999999999996E-2</v>
      </c>
      <c r="CN187" s="147">
        <f>SUM(CN138, -CN141)</f>
        <v>4.5100000000000001E-2</v>
      </c>
      <c r="CO187" s="121">
        <f>SUM(CO137, -CO140)</f>
        <v>4.7600000000000003E-2</v>
      </c>
      <c r="CP187" s="177">
        <f>SUM(CP141, -CP142)</f>
        <v>5.74E-2</v>
      </c>
      <c r="CQ187" s="149">
        <f>SUM(CQ137, -CQ140)</f>
        <v>4.2499999999999996E-2</v>
      </c>
      <c r="CR187" s="121">
        <f>SUM(CR138, -CR141)</f>
        <v>3.32E-2</v>
      </c>
      <c r="CS187" s="180">
        <f>SUM(CS137, -CS138)</f>
        <v>3.56E-2</v>
      </c>
      <c r="CT187" s="145">
        <f>SUM(CT140, -CT142)</f>
        <v>3.6000000000000004E-2</v>
      </c>
      <c r="CU187" s="121">
        <f>SUM(CU140, -CU141)</f>
        <v>3.9600000000000003E-2</v>
      </c>
      <c r="CV187" s="177">
        <f>SUM(CV141, -CV143)</f>
        <v>4.07E-2</v>
      </c>
      <c r="CW187" s="145">
        <f>SUM(CW137, -CW141)</f>
        <v>2.7799999999999998E-2</v>
      </c>
      <c r="CX187" s="116">
        <f>SUM(CX137, -CX139)</f>
        <v>3.6600000000000001E-2</v>
      </c>
      <c r="CY187" s="180">
        <f>SUM(CY137, -CY139)</f>
        <v>3.2399999999999998E-2</v>
      </c>
      <c r="CZ187" s="116">
        <f>SUM(CZ137, -CZ140)</f>
        <v>2.8300000000000002E-2</v>
      </c>
      <c r="DA187" s="6">
        <f t="shared" ref="CY187:DB187" si="471">SUM(DA176, -DA183)</f>
        <v>0</v>
      </c>
      <c r="DB187" s="6">
        <f t="shared" si="471"/>
        <v>0</v>
      </c>
      <c r="DC187" s="6">
        <f>SUM(DC176, -DC183,)</f>
        <v>0</v>
      </c>
      <c r="DD187" s="6">
        <f>SUM(DD176, -DD183,)</f>
        <v>0</v>
      </c>
      <c r="DE187" s="6">
        <f t="shared" ref="DE187:DH187" si="472">SUM(DE176, -DE183)</f>
        <v>0</v>
      </c>
      <c r="DF187" s="6">
        <f t="shared" si="472"/>
        <v>0</v>
      </c>
      <c r="DG187" s="6">
        <f t="shared" si="472"/>
        <v>0</v>
      </c>
      <c r="DH187" s="6">
        <f t="shared" si="472"/>
        <v>0</v>
      </c>
      <c r="DI187" s="6">
        <f>SUM(DI176, -DI183,)</f>
        <v>0</v>
      </c>
      <c r="DJ187" s="6">
        <f>SUM(DJ176, -DJ183,)</f>
        <v>0</v>
      </c>
      <c r="DK187" s="6">
        <f t="shared" ref="DK187:DN187" si="473">SUM(DK176, -DK183)</f>
        <v>0</v>
      </c>
      <c r="DL187" s="6">
        <f t="shared" si="473"/>
        <v>0</v>
      </c>
      <c r="DM187" s="6">
        <f t="shared" si="473"/>
        <v>0</v>
      </c>
      <c r="DN187" s="6">
        <f t="shared" si="473"/>
        <v>0</v>
      </c>
      <c r="DO187" s="6">
        <f>SUM(DO176, -DO183,)</f>
        <v>0</v>
      </c>
      <c r="DP187" s="6">
        <f>SUM(DP176, -DP183,)</f>
        <v>0</v>
      </c>
      <c r="DQ187" s="6">
        <f t="shared" ref="DQ187:DT187" si="474">SUM(DQ176, -DQ183)</f>
        <v>0</v>
      </c>
      <c r="DR187" s="6">
        <f t="shared" si="474"/>
        <v>0</v>
      </c>
      <c r="DS187" s="6">
        <f t="shared" si="474"/>
        <v>0</v>
      </c>
      <c r="DT187" s="6">
        <f t="shared" si="474"/>
        <v>0</v>
      </c>
      <c r="DU187" s="6">
        <f>SUM(DU176, -DU183,)</f>
        <v>0</v>
      </c>
      <c r="DV187" s="6">
        <f>SUM(DV176, -DV183,)</f>
        <v>0</v>
      </c>
      <c r="DW187" s="6">
        <f t="shared" ref="DW187:DZ187" si="475">SUM(DW176, -DW183)</f>
        <v>0</v>
      </c>
      <c r="DX187" s="6">
        <f t="shared" si="475"/>
        <v>0</v>
      </c>
      <c r="DY187" s="6">
        <f t="shared" si="475"/>
        <v>0</v>
      </c>
      <c r="DZ187" s="6">
        <f t="shared" si="475"/>
        <v>0</v>
      </c>
      <c r="EA187" s="6">
        <f>SUM(EA176, -EA183,)</f>
        <v>0</v>
      </c>
      <c r="EB187" s="6">
        <f>SUM(EB176, -EB183,)</f>
        <v>0</v>
      </c>
      <c r="EC187" s="6">
        <f t="shared" ref="EC187:EI187" si="476">SUM(EC176, -EC183)</f>
        <v>0</v>
      </c>
      <c r="ED187" s="6">
        <f t="shared" si="476"/>
        <v>0</v>
      </c>
      <c r="EE187" s="6">
        <f t="shared" si="476"/>
        <v>0</v>
      </c>
      <c r="EF187" s="6">
        <f t="shared" si="476"/>
        <v>0</v>
      </c>
      <c r="EG187" s="6">
        <f t="shared" si="476"/>
        <v>0</v>
      </c>
      <c r="EH187" s="6">
        <f t="shared" si="476"/>
        <v>0</v>
      </c>
      <c r="EI187" s="6">
        <f t="shared" si="476"/>
        <v>0</v>
      </c>
      <c r="EK187" s="6">
        <f>SUM(EK176, -EK183,)</f>
        <v>0</v>
      </c>
      <c r="EL187" s="6">
        <f>SUM(EL176, -EL183,)</f>
        <v>0</v>
      </c>
      <c r="EM187" s="6">
        <f t="shared" ref="EM187:EP187" si="477">SUM(EM176, -EM183)</f>
        <v>0</v>
      </c>
      <c r="EN187" s="6">
        <f t="shared" si="477"/>
        <v>0</v>
      </c>
      <c r="EO187" s="6">
        <f t="shared" si="477"/>
        <v>0</v>
      </c>
      <c r="EP187" s="6">
        <f t="shared" si="477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78">SUM(ES176, -ES183)</f>
        <v>0</v>
      </c>
      <c r="ET187" s="6">
        <f t="shared" si="478"/>
        <v>0</v>
      </c>
      <c r="EU187" s="6">
        <f t="shared" si="478"/>
        <v>0</v>
      </c>
      <c r="EV187" s="6">
        <f t="shared" si="478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79">SUM(EY176, -EY183)</f>
        <v>0</v>
      </c>
      <c r="EZ187" s="6">
        <f t="shared" si="479"/>
        <v>0</v>
      </c>
      <c r="FA187" s="6">
        <f t="shared" si="479"/>
        <v>0</v>
      </c>
      <c r="FB187" s="6">
        <f t="shared" si="479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80">SUM(FE176, -FE183)</f>
        <v>0</v>
      </c>
      <c r="FF187" s="6">
        <f t="shared" si="480"/>
        <v>0</v>
      </c>
      <c r="FG187" s="6">
        <f t="shared" si="480"/>
        <v>0</v>
      </c>
      <c r="FH187" s="6">
        <f t="shared" si="480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81">SUM(FK176, -FK183)</f>
        <v>0</v>
      </c>
      <c r="FL187" s="6">
        <f t="shared" si="481"/>
        <v>0</v>
      </c>
      <c r="FM187" s="6">
        <f t="shared" si="481"/>
        <v>0</v>
      </c>
      <c r="FN187" s="6">
        <f t="shared" si="481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82">SUM(FQ176, -FQ183)</f>
        <v>0</v>
      </c>
      <c r="FR187" s="6">
        <f t="shared" si="482"/>
        <v>0</v>
      </c>
      <c r="FS187" s="6">
        <f t="shared" si="482"/>
        <v>0</v>
      </c>
      <c r="FT187" s="6">
        <f t="shared" si="482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83">SUM(FW176, -FW183)</f>
        <v>0</v>
      </c>
      <c r="FX187" s="6">
        <f t="shared" si="483"/>
        <v>0</v>
      </c>
      <c r="FY187" s="6">
        <f t="shared" si="483"/>
        <v>0</v>
      </c>
      <c r="FZ187" s="6">
        <f t="shared" si="483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84">SUM(GC176, -GC183)</f>
        <v>0</v>
      </c>
      <c r="GD187" s="6">
        <f t="shared" si="484"/>
        <v>0</v>
      </c>
      <c r="GE187" s="6">
        <f t="shared" si="484"/>
        <v>0</v>
      </c>
      <c r="GF187" s="6">
        <f t="shared" si="484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85">SUM(GI176, -GI183)</f>
        <v>0</v>
      </c>
      <c r="GJ187" s="6">
        <f t="shared" si="485"/>
        <v>0</v>
      </c>
      <c r="GK187" s="6">
        <f t="shared" si="485"/>
        <v>0</v>
      </c>
      <c r="GL187" s="6">
        <f t="shared" si="485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86">SUM(GO176, -GO183)</f>
        <v>0</v>
      </c>
      <c r="GP187" s="6">
        <f t="shared" si="486"/>
        <v>0</v>
      </c>
      <c r="GQ187" s="6">
        <f t="shared" si="486"/>
        <v>0</v>
      </c>
      <c r="GR187" s="6">
        <f t="shared" si="486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87">SUM(GU176, -GU183)</f>
        <v>0</v>
      </c>
      <c r="GV187" s="6">
        <f t="shared" si="487"/>
        <v>0</v>
      </c>
      <c r="GW187" s="6">
        <f t="shared" si="487"/>
        <v>0</v>
      </c>
      <c r="GX187" s="6">
        <f t="shared" si="487"/>
        <v>0</v>
      </c>
      <c r="GY187" s="6">
        <f t="shared" si="487"/>
        <v>0</v>
      </c>
      <c r="GZ187" s="6">
        <f t="shared" si="487"/>
        <v>0</v>
      </c>
      <c r="HA187" s="6">
        <f t="shared" si="487"/>
        <v>0</v>
      </c>
    </row>
    <row r="188" spans="71:209" ht="15.75" thickBot="1" x14ac:dyDescent="0.3">
      <c r="BS188" s="155" t="s">
        <v>46</v>
      </c>
      <c r="BT188" s="120" t="s">
        <v>42</v>
      </c>
      <c r="BU188" s="200" t="s">
        <v>53</v>
      </c>
      <c r="BV188" s="201" t="s">
        <v>64</v>
      </c>
      <c r="BW188" s="123" t="s">
        <v>44</v>
      </c>
      <c r="BX188" s="184" t="s">
        <v>45</v>
      </c>
      <c r="BY188" s="228" t="s">
        <v>53</v>
      </c>
      <c r="BZ188" s="32" t="s">
        <v>53</v>
      </c>
      <c r="CA188" s="148" t="s">
        <v>68</v>
      </c>
      <c r="CB188" s="143" t="s">
        <v>70</v>
      </c>
      <c r="CC188" s="118" t="s">
        <v>70</v>
      </c>
      <c r="CD188" s="178" t="s">
        <v>55</v>
      </c>
      <c r="CE188" s="157" t="s">
        <v>51</v>
      </c>
      <c r="CF188" s="115" t="s">
        <v>52</v>
      </c>
      <c r="CG188" s="175" t="s">
        <v>70</v>
      </c>
      <c r="CH188" s="153" t="s">
        <v>70</v>
      </c>
      <c r="CI188" s="189" t="s">
        <v>55</v>
      </c>
      <c r="CJ188" s="185" t="s">
        <v>45</v>
      </c>
      <c r="CK188" s="157" t="s">
        <v>60</v>
      </c>
      <c r="CL188" s="123" t="s">
        <v>46</v>
      </c>
      <c r="CM188" s="178" t="s">
        <v>55</v>
      </c>
      <c r="CN188" s="157" t="s">
        <v>51</v>
      </c>
      <c r="CO188" s="123" t="s">
        <v>44</v>
      </c>
      <c r="CP188" s="178" t="s">
        <v>55</v>
      </c>
      <c r="CQ188" s="143" t="s">
        <v>68</v>
      </c>
      <c r="CR188" s="118" t="s">
        <v>55</v>
      </c>
      <c r="CS188" s="187" t="s">
        <v>67</v>
      </c>
      <c r="CT188" s="201" t="s">
        <v>59</v>
      </c>
      <c r="CU188" s="118" t="s">
        <v>60</v>
      </c>
      <c r="CV188" s="178" t="s">
        <v>70</v>
      </c>
      <c r="CW188" s="155" t="s">
        <v>46</v>
      </c>
      <c r="CX188" s="122" t="s">
        <v>57</v>
      </c>
      <c r="CY188" s="200" t="s">
        <v>53</v>
      </c>
      <c r="CZ188" s="189" t="s">
        <v>53</v>
      </c>
      <c r="DA188" s="60"/>
      <c r="DB188" s="60"/>
      <c r="DC188" s="60"/>
      <c r="DD188" s="60"/>
      <c r="DE188" s="60"/>
      <c r="DF188" s="60"/>
      <c r="DG188" s="60"/>
      <c r="DH188" s="60"/>
      <c r="DI188" s="60"/>
      <c r="DJ188" s="60"/>
      <c r="DK188" s="60"/>
      <c r="DL188" s="60"/>
      <c r="DM188" s="60"/>
      <c r="DN188" s="60"/>
      <c r="DO188" s="60"/>
      <c r="DP188" s="60"/>
      <c r="DQ188" s="60"/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</row>
    <row r="189" spans="71:209" ht="15.75" thickBot="1" x14ac:dyDescent="0.3">
      <c r="BS189" s="247">
        <f>SUM(BS138, -BS140)</f>
        <v>3.7000000000000002E-3</v>
      </c>
      <c r="BT189" s="121">
        <f>SUM(BT139, -BT141)</f>
        <v>1.06E-2</v>
      </c>
      <c r="BU189" s="177">
        <f>SUM(BU140, -BU142)</f>
        <v>1.54E-2</v>
      </c>
      <c r="BV189" s="147">
        <f>SUM(BV141, -BV142)</f>
        <v>1.84E-2</v>
      </c>
      <c r="BW189" s="121">
        <f>SUM(BW138, -BW139)</f>
        <v>2.6200000000000001E-2</v>
      </c>
      <c r="BX189" s="188">
        <f>SUM(BX138, -BX139)</f>
        <v>2.24E-2</v>
      </c>
      <c r="BY189" s="227">
        <f>SUM(BY139, -BY141)</f>
        <v>1.4599999999999998E-2</v>
      </c>
      <c r="BZ189" s="94">
        <f>SUM(BZ140, -BZ141)</f>
        <v>2.5899999999999999E-2</v>
      </c>
      <c r="CA189" s="151">
        <f>SUM(CA137, -CA138)</f>
        <v>2.2099999999999998E-2</v>
      </c>
      <c r="CB189" s="147">
        <f>SUM(CB138, -CB140)</f>
        <v>2.64E-2</v>
      </c>
      <c r="CC189" s="121">
        <f>SUM(CC138, -CC141)</f>
        <v>2.98E-2</v>
      </c>
      <c r="CD189" s="179">
        <f>SUM(CD138, -CD141)</f>
        <v>3.6499999999999998E-2</v>
      </c>
      <c r="CE189" s="147">
        <f>SUM(CE138, -CE141)</f>
        <v>2.7099999999999999E-2</v>
      </c>
      <c r="CF189" s="116">
        <f>SUM(CF139, -CF141)</f>
        <v>3.8599999999999995E-2</v>
      </c>
      <c r="CG189" s="180">
        <f>SUM(CG139, -CG141)</f>
        <v>3.3599999999999998E-2</v>
      </c>
      <c r="CH189" s="147">
        <f>SUM(CH139, -CH141)</f>
        <v>4.3999999999999997E-2</v>
      </c>
      <c r="CI189" s="119">
        <f>SUM(CI139, -CI141)</f>
        <v>4.5299999999999993E-2</v>
      </c>
      <c r="CJ189" s="188">
        <f>SUM(CJ137, -CJ139)</f>
        <v>2.5500000000000002E-2</v>
      </c>
      <c r="CK189" s="147">
        <f>SUM(CK137, -CK139)</f>
        <v>4.2200000000000001E-2</v>
      </c>
      <c r="CL189" s="248">
        <f>SUM(CL138, -CL141)</f>
        <v>2.6099999999999998E-2</v>
      </c>
      <c r="CM189" s="179">
        <f>SUM(CM138, -CM141)</f>
        <v>3.09E-2</v>
      </c>
      <c r="CN189" s="147">
        <f>SUM(CN137, -CN140)</f>
        <v>4.3499999999999997E-2</v>
      </c>
      <c r="CO189" s="121">
        <f>SUM(CO138, -CO141)</f>
        <v>3.61E-2</v>
      </c>
      <c r="CP189" s="179">
        <f>SUM(CP137, -CP140)</f>
        <v>4.53E-2</v>
      </c>
      <c r="CQ189" s="145">
        <f>SUM(CQ137, -CQ139)</f>
        <v>3.4999999999999996E-2</v>
      </c>
      <c r="CR189" s="119">
        <f>SUM(CR137, -CR140)</f>
        <v>2.64E-2</v>
      </c>
      <c r="CS189" s="188">
        <f>SUM(CS140, -CS142)</f>
        <v>3.4500000000000003E-2</v>
      </c>
      <c r="CT189" s="154">
        <f>SUM(CT138, -CT140)</f>
        <v>0.03</v>
      </c>
      <c r="CU189" s="121">
        <f>SUM(CU137, -CU140)</f>
        <v>3.5299999999999998E-2</v>
      </c>
      <c r="CV189" s="180">
        <f>SUM(CV140, -CV141)</f>
        <v>3.3599999999999998E-2</v>
      </c>
      <c r="CW189" s="247">
        <f>SUM(CW138, -CW141)</f>
        <v>2.4899999999999999E-2</v>
      </c>
      <c r="CX189" s="117">
        <f>SUM(CX139, -CX141)</f>
        <v>3.4599999999999999E-2</v>
      </c>
      <c r="CY189" s="177">
        <f>SUM(CY141, -CY143)</f>
        <v>2.6500000000000003E-2</v>
      </c>
      <c r="CZ189" s="117">
        <f>SUM(CZ141, -CZ142)</f>
        <v>2.7300000000000001E-2</v>
      </c>
      <c r="DA189" s="6">
        <f>SUM(DA177, -DA183)</f>
        <v>0</v>
      </c>
      <c r="DB189" s="6">
        <f>SUM(DB176, -DB182)</f>
        <v>0</v>
      </c>
      <c r="DC189" s="6">
        <f>SUM(DC176, -DC182)</f>
        <v>0</v>
      </c>
      <c r="DD189" s="6">
        <f>SUM(DD176, -DD182)</f>
        <v>0</v>
      </c>
      <c r="DE189" s="6">
        <f>SUM(DE176, -DE182)</f>
        <v>0</v>
      </c>
      <c r="DF189" s="6">
        <f>SUM(DF176, -DF182,)</f>
        <v>0</v>
      </c>
      <c r="DG189" s="6">
        <f>SUM(DG177, -DG183)</f>
        <v>0</v>
      </c>
      <c r="DH189" s="6">
        <f>SUM(DH176, -DH182)</f>
        <v>0</v>
      </c>
      <c r="DI189" s="6">
        <f>SUM(DI176, -DI182)</f>
        <v>0</v>
      </c>
      <c r="DJ189" s="6">
        <f>SUM(DJ176, -DJ182)</f>
        <v>0</v>
      </c>
      <c r="DK189" s="6">
        <f>SUM(DK176, -DK182)</f>
        <v>0</v>
      </c>
      <c r="DL189" s="6">
        <f>SUM(DL176, -DL182,)</f>
        <v>0</v>
      </c>
      <c r="DM189" s="6">
        <f>SUM(DM177, -DM183)</f>
        <v>0</v>
      </c>
      <c r="DN189" s="6">
        <f>SUM(DN176, -DN182)</f>
        <v>0</v>
      </c>
      <c r="DO189" s="6">
        <f>SUM(DO176, -DO182)</f>
        <v>0</v>
      </c>
      <c r="DP189" s="6">
        <f>SUM(DP176, -DP182)</f>
        <v>0</v>
      </c>
      <c r="DQ189" s="6">
        <f>SUM(DQ176, -DQ182)</f>
        <v>0</v>
      </c>
      <c r="DR189" s="6">
        <f>SUM(DR176, -DR182,)</f>
        <v>0</v>
      </c>
      <c r="DS189" s="6">
        <f>SUM(DS177, -DS183)</f>
        <v>0</v>
      </c>
      <c r="DT189" s="6">
        <f>SUM(DT176, -DT182)</f>
        <v>0</v>
      </c>
      <c r="DU189" s="6">
        <f>SUM(DU176, -DU182)</f>
        <v>0</v>
      </c>
      <c r="DV189" s="6">
        <f>SUM(DV176, -DV182)</f>
        <v>0</v>
      </c>
      <c r="DW189" s="6">
        <f>SUM(DW176, -DW182)</f>
        <v>0</v>
      </c>
      <c r="DX189" s="6">
        <f>SUM(DX176, -DX182,)</f>
        <v>0</v>
      </c>
      <c r="DY189" s="6">
        <f>SUM(DY177, -DY183)</f>
        <v>0</v>
      </c>
      <c r="DZ189" s="6">
        <f>SUM(DZ176, -DZ182)</f>
        <v>0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6">
        <f>SUM(EK176, -EK182)</f>
        <v>0</v>
      </c>
      <c r="EL189" s="6">
        <f>SUM(EL176, -EL182)</f>
        <v>0</v>
      </c>
      <c r="EM189" s="6">
        <f>SUM(EM176, -EM182)</f>
        <v>0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</row>
    <row r="190" spans="71:209" ht="15.75" thickBot="1" x14ac:dyDescent="0.3">
      <c r="BS190" s="165" t="s">
        <v>51</v>
      </c>
      <c r="BT190" s="122" t="s">
        <v>38</v>
      </c>
      <c r="BU190" s="181" t="s">
        <v>37</v>
      </c>
      <c r="BV190" s="143" t="s">
        <v>49</v>
      </c>
      <c r="BW190" s="124" t="s">
        <v>63</v>
      </c>
      <c r="BX190" s="187" t="s">
        <v>64</v>
      </c>
      <c r="BY190" s="229" t="s">
        <v>59</v>
      </c>
      <c r="BZ190" s="11" t="s">
        <v>41</v>
      </c>
      <c r="CA190" s="166" t="s">
        <v>59</v>
      </c>
      <c r="CB190" s="153" t="s">
        <v>52</v>
      </c>
      <c r="CC190" s="115" t="s">
        <v>52</v>
      </c>
      <c r="CD190" s="178" t="s">
        <v>70</v>
      </c>
      <c r="CE190" s="157" t="s">
        <v>57</v>
      </c>
      <c r="CF190" s="118" t="s">
        <v>55</v>
      </c>
      <c r="CG190" s="200" t="s">
        <v>55</v>
      </c>
      <c r="CH190" s="165" t="s">
        <v>55</v>
      </c>
      <c r="CI190" s="115" t="s">
        <v>70</v>
      </c>
      <c r="CJ190" s="185" t="s">
        <v>57</v>
      </c>
      <c r="CK190" s="157" t="s">
        <v>45</v>
      </c>
      <c r="CL190" s="123" t="s">
        <v>44</v>
      </c>
      <c r="CM190" s="184" t="s">
        <v>44</v>
      </c>
      <c r="CN190" s="143" t="s">
        <v>55</v>
      </c>
      <c r="CO190" s="118" t="s">
        <v>60</v>
      </c>
      <c r="CP190" s="184" t="s">
        <v>44</v>
      </c>
      <c r="CQ190" s="155" t="s">
        <v>45</v>
      </c>
      <c r="CR190" s="118" t="s">
        <v>60</v>
      </c>
      <c r="CS190" s="200" t="s">
        <v>52</v>
      </c>
      <c r="CT190" s="143" t="s">
        <v>49</v>
      </c>
      <c r="CU190" s="169" t="s">
        <v>59</v>
      </c>
      <c r="CV190" s="175" t="s">
        <v>52</v>
      </c>
      <c r="CW190" s="201" t="s">
        <v>67</v>
      </c>
      <c r="CX190" s="123" t="s">
        <v>46</v>
      </c>
      <c r="CY190" s="200" t="s">
        <v>52</v>
      </c>
      <c r="CZ190" s="123" t="s">
        <v>44</v>
      </c>
      <c r="DA190" s="60"/>
      <c r="DB190" s="60"/>
      <c r="DC190" s="60"/>
      <c r="DD190" s="60"/>
      <c r="DE190" s="60"/>
      <c r="DF190" s="60"/>
      <c r="DG190" s="60"/>
      <c r="DH190" s="60"/>
      <c r="DI190" s="60"/>
      <c r="DJ190" s="60"/>
      <c r="DK190" s="60"/>
      <c r="DL190" s="60"/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</row>
    <row r="191" spans="71:209" ht="15.75" thickBot="1" x14ac:dyDescent="0.3">
      <c r="BS191" s="147">
        <f>SUM(BS137, -BS139)</f>
        <v>3.3E-3</v>
      </c>
      <c r="BT191" s="119">
        <f>SUM(BT137, -BT139)</f>
        <v>7.9000000000000008E-3</v>
      </c>
      <c r="BU191" s="180">
        <f>SUM(BU138, -BU140)</f>
        <v>1.5099999999999999E-2</v>
      </c>
      <c r="BV191" s="147">
        <f>SUM(BV136, -BV138)</f>
        <v>1.5700000000000002E-2</v>
      </c>
      <c r="BW191" s="117">
        <f>SUM(BW142, -BW143)</f>
        <v>1.8099999999999998E-2</v>
      </c>
      <c r="BX191" s="180">
        <f>SUM(BX140, -BX142)</f>
        <v>1.8200000000000001E-2</v>
      </c>
      <c r="BY191" s="231">
        <f>SUM(BY140, -BY142)</f>
        <v>1.32E-2</v>
      </c>
      <c r="BZ191" s="15">
        <f>SUM(BZ137, -BZ139)</f>
        <v>2.0999999999999998E-2</v>
      </c>
      <c r="CA191" s="146">
        <f>SUM(CA138, -CA141)</f>
        <v>2.07E-2</v>
      </c>
      <c r="CB191" s="154">
        <f>SUM(CB140, -CB142)</f>
        <v>2.64E-2</v>
      </c>
      <c r="CC191" s="116">
        <f>SUM(CC141, -CC142)</f>
        <v>1.1500000000000002E-2</v>
      </c>
      <c r="CD191" s="180">
        <f>SUM(CD138, -CD140)</f>
        <v>3.4200000000000001E-2</v>
      </c>
      <c r="CE191" s="145">
        <f>SUM(CE138, -CE140)</f>
        <v>2.18E-2</v>
      </c>
      <c r="CF191" s="119">
        <f>SUM(CF140, -CF141)</f>
        <v>3.0399999999999996E-2</v>
      </c>
      <c r="CG191" s="179">
        <f>SUM(CG140, -CG141)</f>
        <v>3.27E-2</v>
      </c>
      <c r="CH191" s="149">
        <f>SUM(CH140, -CH141)</f>
        <v>3.3000000000000002E-2</v>
      </c>
      <c r="CI191" s="121">
        <f>SUM(CI140, -CI141)</f>
        <v>3.7699999999999997E-2</v>
      </c>
      <c r="CJ191" s="177">
        <f>SUM(CJ137, -CJ138)</f>
        <v>2.3400000000000004E-2</v>
      </c>
      <c r="CK191" s="167">
        <f>SUM(CK137, -CK138)</f>
        <v>2.3800000000000002E-2</v>
      </c>
      <c r="CL191" s="121">
        <f>SUM(CL138, -CL140)</f>
        <v>2.5700000000000001E-2</v>
      </c>
      <c r="CM191" s="180">
        <f>SUM(CM139, -CM141)</f>
        <v>2.75E-2</v>
      </c>
      <c r="CN191" s="149">
        <f>SUM(CN138, -CN140)</f>
        <v>3.7400000000000003E-2</v>
      </c>
      <c r="CO191" s="121">
        <f>SUM(CO137, -CO139)</f>
        <v>3.5099999999999999E-2</v>
      </c>
      <c r="CP191" s="180">
        <f>SUM(CP138, -CP140)</f>
        <v>4.02E-2</v>
      </c>
      <c r="CQ191" s="167">
        <f>SUM(CQ138, -CQ141)</f>
        <v>3.2899999999999999E-2</v>
      </c>
      <c r="CR191" s="121">
        <f>SUM(CR137, -CR139)</f>
        <v>2.5999999999999999E-2</v>
      </c>
      <c r="CS191" s="176">
        <f>SUM(CS141, -CS142)</f>
        <v>3.27E-2</v>
      </c>
      <c r="CT191" s="147">
        <f>SUM(CT137, -CT139)</f>
        <v>2.8300000000000002E-2</v>
      </c>
      <c r="CU191" s="116">
        <f>SUM(CU138, -CU140)</f>
        <v>2.7900000000000001E-2</v>
      </c>
      <c r="CV191" s="176">
        <f>SUM(CV141, -CV142)</f>
        <v>2.9399999999999999E-2</v>
      </c>
      <c r="CW191" s="167">
        <f>SUM(CW139, -CW141)</f>
        <v>2.0199999999999999E-2</v>
      </c>
      <c r="CX191" s="248">
        <f>SUM(CX140, -CX141)</f>
        <v>3.2500000000000001E-2</v>
      </c>
      <c r="CY191" s="176">
        <f>SUM(CY141, -CY142)</f>
        <v>2.3300000000000001E-2</v>
      </c>
      <c r="CZ191" s="121">
        <f>SUM(CZ139, -CZ141)</f>
        <v>2.3300000000000001E-2</v>
      </c>
      <c r="DA191" s="6">
        <f>SUM(DA176, -DA182)</f>
        <v>0</v>
      </c>
      <c r="DB191" s="6">
        <f>SUM(DB177, -DB183)</f>
        <v>0</v>
      </c>
      <c r="DC191" s="6">
        <f>SUM(DC176, -DC181)</f>
        <v>0</v>
      </c>
      <c r="DD191" s="6">
        <f>SUM(DD177, -DD183)</f>
        <v>0</v>
      </c>
      <c r="DE191" s="6">
        <f>SUM(DE177, -DE183)</f>
        <v>0</v>
      </c>
      <c r="DF191" s="6">
        <f>SUM(DF177, -DF183)</f>
        <v>0</v>
      </c>
      <c r="DG191" s="6">
        <f>SUM(DG176, -DG182)</f>
        <v>0</v>
      </c>
      <c r="DH191" s="6">
        <f>SUM(DH177, -DH183)</f>
        <v>0</v>
      </c>
      <c r="DI191" s="6">
        <f>SUM(DI176, -DI181)</f>
        <v>0</v>
      </c>
      <c r="DJ191" s="6">
        <f>SUM(DJ177, -DJ183)</f>
        <v>0</v>
      </c>
      <c r="DK191" s="6">
        <f>SUM(DK177, -DK183)</f>
        <v>0</v>
      </c>
      <c r="DL191" s="6">
        <f>SUM(DL177, -DL183)</f>
        <v>0</v>
      </c>
      <c r="DM191" s="6">
        <f>SUM(DM176, -DM182)</f>
        <v>0</v>
      </c>
      <c r="DN191" s="6">
        <f>SUM(DN177, -DN183)</f>
        <v>0</v>
      </c>
      <c r="DO191" s="6">
        <f>SUM(DO176, -DO181)</f>
        <v>0</v>
      </c>
      <c r="DP191" s="6">
        <f>SUM(DP177, -DP183)</f>
        <v>0</v>
      </c>
      <c r="DQ191" s="6">
        <f>SUM(DQ177, -DQ183)</f>
        <v>0</v>
      </c>
      <c r="DR191" s="6">
        <f>SUM(DR177, -DR183)</f>
        <v>0</v>
      </c>
      <c r="DS191" s="6">
        <f>SUM(DS176, -DS182)</f>
        <v>0</v>
      </c>
      <c r="DT191" s="6">
        <f>SUM(DT177, -DT183)</f>
        <v>0</v>
      </c>
      <c r="DU191" s="6">
        <f>SUM(DU176, -DU181)</f>
        <v>0</v>
      </c>
      <c r="DV191" s="6">
        <f>SUM(DV177, -DV183)</f>
        <v>0</v>
      </c>
      <c r="DW191" s="6">
        <f>SUM(DW177, -DW183)</f>
        <v>0</v>
      </c>
      <c r="DX191" s="6">
        <f>SUM(DX177, -DX183)</f>
        <v>0</v>
      </c>
      <c r="DY191" s="6">
        <f>SUM(DY176, -DY182)</f>
        <v>0</v>
      </c>
      <c r="DZ191" s="6">
        <f>SUM(DZ177, -DZ183)</f>
        <v>0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6">
        <f>SUM(EK176, -EK181)</f>
        <v>0</v>
      </c>
      <c r="EL191" s="6">
        <f>SUM(EL177, -EL183)</f>
        <v>0</v>
      </c>
      <c r="EM191" s="6">
        <f>SUM(EM177, -EM183)</f>
        <v>0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</row>
    <row r="192" spans="71:209" ht="15.75" thickBot="1" x14ac:dyDescent="0.3">
      <c r="BS192" s="157" t="s">
        <v>59</v>
      </c>
      <c r="BT192" s="118" t="s">
        <v>65</v>
      </c>
      <c r="BU192" s="178" t="s">
        <v>49</v>
      </c>
      <c r="BV192" s="143" t="s">
        <v>42</v>
      </c>
      <c r="BW192" s="169" t="s">
        <v>64</v>
      </c>
      <c r="BX192" s="200" t="s">
        <v>53</v>
      </c>
      <c r="BY192" s="260" t="s">
        <v>36</v>
      </c>
      <c r="BZ192" s="42" t="s">
        <v>49</v>
      </c>
      <c r="CA192" s="166" t="s">
        <v>64</v>
      </c>
      <c r="CB192" s="162" t="s">
        <v>54</v>
      </c>
      <c r="CC192" s="261" t="s">
        <v>54</v>
      </c>
      <c r="CD192" s="185" t="s">
        <v>51</v>
      </c>
      <c r="CE192" s="155" t="s">
        <v>49</v>
      </c>
      <c r="CF192" s="122" t="s">
        <v>60</v>
      </c>
      <c r="CG192" s="183" t="s">
        <v>64</v>
      </c>
      <c r="CH192" s="157" t="s">
        <v>51</v>
      </c>
      <c r="CI192" s="123" t="s">
        <v>46</v>
      </c>
      <c r="CJ192" s="175" t="s">
        <v>70</v>
      </c>
      <c r="CK192" s="155" t="s">
        <v>44</v>
      </c>
      <c r="CL192" s="118" t="s">
        <v>70</v>
      </c>
      <c r="CM192" s="185" t="s">
        <v>45</v>
      </c>
      <c r="CN192" s="155" t="s">
        <v>46</v>
      </c>
      <c r="CO192" s="123" t="s">
        <v>46</v>
      </c>
      <c r="CP192" s="178" t="s">
        <v>60</v>
      </c>
      <c r="CQ192" s="155" t="s">
        <v>44</v>
      </c>
      <c r="CR192" s="115" t="s">
        <v>63</v>
      </c>
      <c r="CS192" s="175" t="s">
        <v>63</v>
      </c>
      <c r="CT192" s="155" t="s">
        <v>44</v>
      </c>
      <c r="CU192" s="118" t="s">
        <v>49</v>
      </c>
      <c r="CV192" s="187" t="s">
        <v>68</v>
      </c>
      <c r="CW192" s="143" t="s">
        <v>70</v>
      </c>
      <c r="CX192" s="115" t="s">
        <v>63</v>
      </c>
      <c r="CY192" s="184" t="s">
        <v>44</v>
      </c>
      <c r="CZ192" s="124" t="s">
        <v>63</v>
      </c>
      <c r="DA192" s="60"/>
      <c r="DB192" s="60"/>
      <c r="DC192" s="60"/>
      <c r="DD192" s="60"/>
      <c r="DE192" s="60"/>
      <c r="DF192" s="60"/>
      <c r="DG192" s="60"/>
      <c r="DH192" s="60"/>
      <c r="DI192" s="60"/>
      <c r="DJ192" s="60"/>
      <c r="DK192" s="60"/>
      <c r="DL192" s="60"/>
      <c r="DM192" s="60"/>
      <c r="DN192" s="60"/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</row>
    <row r="193" spans="70:209" ht="15.75" thickBot="1" x14ac:dyDescent="0.3">
      <c r="BS193" s="154">
        <f>SUM(BS139, -BS141)</f>
        <v>2.8000000000000004E-3</v>
      </c>
      <c r="BT193" s="121">
        <f>SUM(BT141, -BT142)</f>
        <v>7.899999999999999E-3</v>
      </c>
      <c r="BU193" s="180">
        <f>SUM(BU136, -BU137)</f>
        <v>1.3100000000000001E-2</v>
      </c>
      <c r="BV193" s="147">
        <f>SUM(BV136, -BV137)</f>
        <v>1.5599999999999999E-2</v>
      </c>
      <c r="BW193" s="121">
        <f>SUM(BW141, -BW142)</f>
        <v>1.8100000000000002E-2</v>
      </c>
      <c r="BX193" s="177">
        <f>SUM(BX141, -BX142)</f>
        <v>1.49E-2</v>
      </c>
      <c r="BY193" s="227">
        <f>SUM(BY137, -BY138)</f>
        <v>1.2599999999999998E-2</v>
      </c>
      <c r="BZ193" s="15">
        <f>SUM(BZ136, -BZ138)</f>
        <v>1.8699999999999998E-2</v>
      </c>
      <c r="CA193" s="152">
        <f>SUM(CA138, -CA140)</f>
        <v>1.9400000000000001E-2</v>
      </c>
      <c r="CB193" s="149">
        <f>SUM(CB141, -CB142)</f>
        <v>2.4300000000000002E-2</v>
      </c>
      <c r="CC193" s="119">
        <f>SUM(CC140, -CC142)</f>
        <v>1.3600000000000001E-2</v>
      </c>
      <c r="CD193" s="180">
        <f>SUM(CD139, -CD141)</f>
        <v>2.63E-2</v>
      </c>
      <c r="CE193" s="147">
        <f>SUM(CE137, -CE139)</f>
        <v>2.0900000000000002E-2</v>
      </c>
      <c r="CF193" s="121">
        <f>SUM(CF137, -CF140)</f>
        <v>2.1400000000000002E-2</v>
      </c>
      <c r="CG193" s="180">
        <f>SUM(CG142, -CG143)</f>
        <v>1.3100000000000001E-2</v>
      </c>
      <c r="CH193" s="147">
        <f>SUM(CH137, -CH140)</f>
        <v>1.9000000000000003E-2</v>
      </c>
      <c r="CI193" s="248">
        <f>SUM(CI137, -CI140)</f>
        <v>1.1299999999999998E-2</v>
      </c>
      <c r="CJ193" s="180">
        <f>SUM(CJ138, -CJ141)</f>
        <v>1.3499999999999998E-2</v>
      </c>
      <c r="CK193" s="147">
        <f>SUM(CK138, -CK141)</f>
        <v>2.2499999999999999E-2</v>
      </c>
      <c r="CL193" s="121">
        <f>SUM(CL139, -CL141)</f>
        <v>2.18E-2</v>
      </c>
      <c r="CM193" s="188">
        <f>SUM(CM137, -CM139)</f>
        <v>2.5999999999999999E-2</v>
      </c>
      <c r="CN193" s="247">
        <f>SUM(CN139, -CN141)</f>
        <v>3.4599999999999999E-2</v>
      </c>
      <c r="CO193" s="248">
        <f>SUM(CO138, -CO140)</f>
        <v>3.1800000000000002E-2</v>
      </c>
      <c r="CP193" s="180">
        <f>SUM(CP137, -CP139)</f>
        <v>3.7700000000000004E-2</v>
      </c>
      <c r="CQ193" s="147">
        <f>SUM(CQ138, -CQ140)</f>
        <v>2.5000000000000001E-2</v>
      </c>
      <c r="CR193" s="117">
        <f>SUM(CR142, -CR143)</f>
        <v>1.9000000000000003E-2</v>
      </c>
      <c r="CS193" s="177">
        <f>SUM(CS142, -CS143)</f>
        <v>2.4200000000000006E-2</v>
      </c>
      <c r="CT193" s="147">
        <f>SUM(CT139, -CT141)</f>
        <v>2.7900000000000001E-2</v>
      </c>
      <c r="CU193" s="121">
        <f>SUM(CU137, -CU139)</f>
        <v>2.2100000000000002E-2</v>
      </c>
      <c r="CV193" s="177">
        <f>SUM(CV137, -CV140)</f>
        <v>1.3900000000000001E-2</v>
      </c>
      <c r="CW193" s="147">
        <f>SUM(CW140, -CW141)</f>
        <v>1.41E-2</v>
      </c>
      <c r="CX193" s="117">
        <f>SUM(CX141, -CX143)</f>
        <v>2.8600000000000007E-2</v>
      </c>
      <c r="CY193" s="180">
        <f>SUM(CY139, -CY141)</f>
        <v>1.9599999999999999E-2</v>
      </c>
      <c r="CZ193" s="117">
        <f>SUM(CZ142, -CZ143)</f>
        <v>1.9199999999999995E-2</v>
      </c>
      <c r="DA193" s="6">
        <f t="shared" ref="CY193:DB193" si="488">SUM(DA182, -DA189)</f>
        <v>0</v>
      </c>
      <c r="DB193" s="6">
        <f t="shared" si="488"/>
        <v>0</v>
      </c>
      <c r="DC193" s="6">
        <f>SUM(DC182, -DC189,)</f>
        <v>0</v>
      </c>
      <c r="DD193" s="6">
        <f>SUM(DD182, -DD189,)</f>
        <v>0</v>
      </c>
      <c r="DE193" s="6">
        <f t="shared" ref="DE193:DH193" si="489">SUM(DE182, -DE189)</f>
        <v>0</v>
      </c>
      <c r="DF193" s="6">
        <f t="shared" si="489"/>
        <v>0</v>
      </c>
      <c r="DG193" s="6">
        <f t="shared" si="489"/>
        <v>0</v>
      </c>
      <c r="DH193" s="6">
        <f t="shared" si="489"/>
        <v>0</v>
      </c>
      <c r="DI193" s="6">
        <f>SUM(DI182, -DI189,)</f>
        <v>0</v>
      </c>
      <c r="DJ193" s="6">
        <f>SUM(DJ182, -DJ189,)</f>
        <v>0</v>
      </c>
      <c r="DK193" s="6">
        <f t="shared" ref="DK193:DN193" si="490">SUM(DK182, -DK189)</f>
        <v>0</v>
      </c>
      <c r="DL193" s="6">
        <f t="shared" si="490"/>
        <v>0</v>
      </c>
      <c r="DM193" s="6">
        <f t="shared" si="490"/>
        <v>0</v>
      </c>
      <c r="DN193" s="6">
        <f t="shared" si="490"/>
        <v>0</v>
      </c>
      <c r="DO193" s="6">
        <f>SUM(DO182, -DO189,)</f>
        <v>0</v>
      </c>
      <c r="DP193" s="6">
        <f>SUM(DP182, -DP189,)</f>
        <v>0</v>
      </c>
      <c r="DQ193" s="6">
        <f t="shared" ref="DQ193:DT193" si="491">SUM(DQ182, -DQ189)</f>
        <v>0</v>
      </c>
      <c r="DR193" s="6">
        <f t="shared" si="491"/>
        <v>0</v>
      </c>
      <c r="DS193" s="6">
        <f t="shared" si="491"/>
        <v>0</v>
      </c>
      <c r="DT193" s="6">
        <f t="shared" si="491"/>
        <v>0</v>
      </c>
      <c r="DU193" s="6">
        <f>SUM(DU182, -DU189,)</f>
        <v>0</v>
      </c>
      <c r="DV193" s="6">
        <f>SUM(DV182, -DV189,)</f>
        <v>0</v>
      </c>
      <c r="DW193" s="6">
        <f t="shared" ref="DW193:DZ193" si="492">SUM(DW182, -DW189)</f>
        <v>0</v>
      </c>
      <c r="DX193" s="6">
        <f t="shared" si="492"/>
        <v>0</v>
      </c>
      <c r="DY193" s="6">
        <f t="shared" si="492"/>
        <v>0</v>
      </c>
      <c r="DZ193" s="6">
        <f t="shared" si="492"/>
        <v>0</v>
      </c>
      <c r="EA193" s="6">
        <f>SUM(EA182, -EA189,)</f>
        <v>0</v>
      </c>
      <c r="EB193" s="6">
        <f>SUM(EB182, -EB189,)</f>
        <v>0</v>
      </c>
      <c r="EC193" s="6">
        <f t="shared" ref="EC193:EI193" si="493">SUM(EC182, -EC189)</f>
        <v>0</v>
      </c>
      <c r="ED193" s="6">
        <f t="shared" si="493"/>
        <v>0</v>
      </c>
      <c r="EE193" s="6">
        <f t="shared" si="493"/>
        <v>0</v>
      </c>
      <c r="EF193" s="6">
        <f t="shared" si="493"/>
        <v>0</v>
      </c>
      <c r="EG193" s="6">
        <f t="shared" si="493"/>
        <v>0</v>
      </c>
      <c r="EH193" s="6">
        <f t="shared" si="493"/>
        <v>0</v>
      </c>
      <c r="EI193" s="6">
        <f t="shared" si="493"/>
        <v>0</v>
      </c>
      <c r="EK193" s="6">
        <f>SUM(EK182, -EK189,)</f>
        <v>0</v>
      </c>
      <c r="EL193" s="6">
        <f>SUM(EL182, -EL189,)</f>
        <v>0</v>
      </c>
      <c r="EM193" s="6">
        <f t="shared" ref="EM193:EP193" si="494">SUM(EM182, -EM189)</f>
        <v>0</v>
      </c>
      <c r="EN193" s="6">
        <f t="shared" si="494"/>
        <v>0</v>
      </c>
      <c r="EO193" s="6">
        <f t="shared" si="494"/>
        <v>0</v>
      </c>
      <c r="EP193" s="6">
        <f t="shared" si="494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95">SUM(ES182, -ES189)</f>
        <v>0</v>
      </c>
      <c r="ET193" s="6">
        <f t="shared" si="495"/>
        <v>0</v>
      </c>
      <c r="EU193" s="6">
        <f t="shared" si="495"/>
        <v>0</v>
      </c>
      <c r="EV193" s="6">
        <f t="shared" si="495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96">SUM(EY182, -EY189)</f>
        <v>0</v>
      </c>
      <c r="EZ193" s="6">
        <f t="shared" si="496"/>
        <v>0</v>
      </c>
      <c r="FA193" s="6">
        <f t="shared" si="496"/>
        <v>0</v>
      </c>
      <c r="FB193" s="6">
        <f t="shared" si="496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97">SUM(FE182, -FE189)</f>
        <v>0</v>
      </c>
      <c r="FF193" s="6">
        <f t="shared" si="497"/>
        <v>0</v>
      </c>
      <c r="FG193" s="6">
        <f t="shared" si="497"/>
        <v>0</v>
      </c>
      <c r="FH193" s="6">
        <f t="shared" si="497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98">SUM(FK182, -FK189)</f>
        <v>0</v>
      </c>
      <c r="FL193" s="6">
        <f t="shared" si="498"/>
        <v>0</v>
      </c>
      <c r="FM193" s="6">
        <f t="shared" si="498"/>
        <v>0</v>
      </c>
      <c r="FN193" s="6">
        <f t="shared" si="498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99">SUM(FQ182, -FQ189)</f>
        <v>0</v>
      </c>
      <c r="FR193" s="6">
        <f t="shared" si="499"/>
        <v>0</v>
      </c>
      <c r="FS193" s="6">
        <f t="shared" si="499"/>
        <v>0</v>
      </c>
      <c r="FT193" s="6">
        <f t="shared" si="499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500">SUM(FW182, -FW189)</f>
        <v>0</v>
      </c>
      <c r="FX193" s="6">
        <f t="shared" si="500"/>
        <v>0</v>
      </c>
      <c r="FY193" s="6">
        <f t="shared" si="500"/>
        <v>0</v>
      </c>
      <c r="FZ193" s="6">
        <f t="shared" si="500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501">SUM(GC182, -GC189)</f>
        <v>0</v>
      </c>
      <c r="GD193" s="6">
        <f t="shared" si="501"/>
        <v>0</v>
      </c>
      <c r="GE193" s="6">
        <f t="shared" si="501"/>
        <v>0</v>
      </c>
      <c r="GF193" s="6">
        <f t="shared" si="501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502">SUM(GI182, -GI189)</f>
        <v>0</v>
      </c>
      <c r="GJ193" s="6">
        <f t="shared" si="502"/>
        <v>0</v>
      </c>
      <c r="GK193" s="6">
        <f t="shared" si="502"/>
        <v>0</v>
      </c>
      <c r="GL193" s="6">
        <f t="shared" si="502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503">SUM(GO182, -GO189)</f>
        <v>0</v>
      </c>
      <c r="GP193" s="6">
        <f t="shared" si="503"/>
        <v>0</v>
      </c>
      <c r="GQ193" s="6">
        <f t="shared" si="503"/>
        <v>0</v>
      </c>
      <c r="GR193" s="6">
        <f t="shared" si="503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504">SUM(GU182, -GU189)</f>
        <v>0</v>
      </c>
      <c r="GV193" s="6">
        <f t="shared" si="504"/>
        <v>0</v>
      </c>
      <c r="GW193" s="6">
        <f t="shared" si="504"/>
        <v>0</v>
      </c>
      <c r="GX193" s="6">
        <f t="shared" si="504"/>
        <v>0</v>
      </c>
      <c r="GY193" s="6">
        <f t="shared" si="504"/>
        <v>0</v>
      </c>
      <c r="GZ193" s="6">
        <f t="shared" si="504"/>
        <v>0</v>
      </c>
      <c r="HA193" s="6">
        <f t="shared" si="504"/>
        <v>0</v>
      </c>
    </row>
    <row r="194" spans="70:209" ht="15.75" thickBot="1" x14ac:dyDescent="0.3">
      <c r="BS194" s="155" t="s">
        <v>45</v>
      </c>
      <c r="BT194" s="115" t="s">
        <v>70</v>
      </c>
      <c r="BU194" s="184" t="s">
        <v>45</v>
      </c>
      <c r="BV194" s="159" t="s">
        <v>37</v>
      </c>
      <c r="BW194" s="125" t="s">
        <v>54</v>
      </c>
      <c r="BX194" s="178" t="s">
        <v>49</v>
      </c>
      <c r="BY194" s="233" t="s">
        <v>48</v>
      </c>
      <c r="BZ194" s="18" t="s">
        <v>47</v>
      </c>
      <c r="CA194" s="163" t="s">
        <v>45</v>
      </c>
      <c r="CB194" s="155" t="s">
        <v>45</v>
      </c>
      <c r="CC194" s="123" t="s">
        <v>45</v>
      </c>
      <c r="CD194" s="185" t="s">
        <v>57</v>
      </c>
      <c r="CE194" s="143" t="s">
        <v>55</v>
      </c>
      <c r="CF194" s="123" t="s">
        <v>49</v>
      </c>
      <c r="CG194" s="185" t="s">
        <v>51</v>
      </c>
      <c r="CH194" s="201" t="s">
        <v>64</v>
      </c>
      <c r="CI194" s="122" t="s">
        <v>57</v>
      </c>
      <c r="CJ194" s="175" t="s">
        <v>52</v>
      </c>
      <c r="CK194" s="155" t="s">
        <v>46</v>
      </c>
      <c r="CL194" s="118" t="s">
        <v>55</v>
      </c>
      <c r="CM194" s="185" t="s">
        <v>60</v>
      </c>
      <c r="CN194" s="155" t="s">
        <v>44</v>
      </c>
      <c r="CO194" s="123" t="s">
        <v>45</v>
      </c>
      <c r="CP194" s="184" t="s">
        <v>45</v>
      </c>
      <c r="CQ194" s="155" t="s">
        <v>48</v>
      </c>
      <c r="CR194" s="123" t="s">
        <v>44</v>
      </c>
      <c r="CS194" s="184" t="s">
        <v>44</v>
      </c>
      <c r="CT194" s="165" t="s">
        <v>53</v>
      </c>
      <c r="CU194" s="169" t="s">
        <v>48</v>
      </c>
      <c r="CV194" s="184" t="s">
        <v>49</v>
      </c>
      <c r="CW194" s="157" t="s">
        <v>60</v>
      </c>
      <c r="CX194" s="169" t="s">
        <v>68</v>
      </c>
      <c r="CY194" s="178" t="s">
        <v>60</v>
      </c>
      <c r="CZ194" s="169" t="s">
        <v>48</v>
      </c>
      <c r="DA194" s="60"/>
      <c r="DB194" s="60"/>
      <c r="DC194" s="60"/>
      <c r="DD194" s="60"/>
      <c r="DE194" s="60"/>
      <c r="DF194" s="60"/>
      <c r="DG194" s="60"/>
      <c r="DH194" s="60"/>
      <c r="DI194" s="60"/>
      <c r="DJ194" s="60"/>
      <c r="DK194" s="60"/>
      <c r="DL194" s="60"/>
      <c r="DM194" s="60"/>
      <c r="DN194" s="60"/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</row>
    <row r="195" spans="70:209" ht="15.75" thickBot="1" x14ac:dyDescent="0.3">
      <c r="BS195" s="167">
        <f>SUM(BS138, -BS139)</f>
        <v>2.4999999999999996E-3</v>
      </c>
      <c r="BT195" s="121">
        <f>SUM(BT140, -BT141)</f>
        <v>7.0000000000000001E-3</v>
      </c>
      <c r="BU195" s="188">
        <f>SUM(BU137, -BU139)</f>
        <v>1.2900000000000002E-2</v>
      </c>
      <c r="BV195" s="147">
        <f>SUM(BV137, -BV139)</f>
        <v>1.4400000000000001E-2</v>
      </c>
      <c r="BW195" s="121">
        <f>SUM(BW139, -BW141)</f>
        <v>1.4999999999999999E-2</v>
      </c>
      <c r="BX195" s="180">
        <f>SUM(BX136, -BX138)</f>
        <v>1.4800000000000004E-2</v>
      </c>
      <c r="BY195" s="225">
        <f>SUM(BY138, -BY140)</f>
        <v>1.1300000000000001E-2</v>
      </c>
      <c r="BZ195" s="15">
        <f>SUM(BZ138, -BZ140)</f>
        <v>1.5200000000000002E-2</v>
      </c>
      <c r="CA195" s="237">
        <f>SUM(CA139, -CA141)</f>
        <v>1.9E-2</v>
      </c>
      <c r="CB195" s="167">
        <f>SUM(CB137, -CB139)</f>
        <v>1.84E-2</v>
      </c>
      <c r="CC195" s="209">
        <f>SUM(CC137, -CC139)</f>
        <v>1.67E-2</v>
      </c>
      <c r="CD195" s="177">
        <f>SUM(CD139, -CD140)</f>
        <v>2.4E-2</v>
      </c>
      <c r="CE195" s="149">
        <f>SUM(CE139, -CE141)</f>
        <v>1.8299999999999997E-2</v>
      </c>
      <c r="CF195" s="121">
        <f>SUM(CF138, -CF140)</f>
        <v>1.46E-2</v>
      </c>
      <c r="CG195" s="180">
        <f>SUM(CG137, -CG140)</f>
        <v>1.1199999999999998E-2</v>
      </c>
      <c r="CH195" s="147">
        <f>SUM(CH142, -CH143)</f>
        <v>1.5600000000000003E-2</v>
      </c>
      <c r="CI195" s="117">
        <f>SUM(CI138, -CI140)</f>
        <v>1.04E-2</v>
      </c>
      <c r="CJ195" s="176">
        <f>SUM(CJ138, -CJ140)</f>
        <v>1.1599999999999999E-2</v>
      </c>
      <c r="CK195" s="247">
        <f>SUM(CK138, -CK140)</f>
        <v>1.9599999999999999E-2</v>
      </c>
      <c r="CL195" s="119">
        <f>SUM(CL139, -CL140)</f>
        <v>2.1400000000000002E-2</v>
      </c>
      <c r="CM195" s="180">
        <f>SUM(CM137, -CM138)</f>
        <v>2.2599999999999999E-2</v>
      </c>
      <c r="CN195" s="147">
        <f>SUM(CN139, -CN140)</f>
        <v>2.69E-2</v>
      </c>
      <c r="CO195" s="209">
        <f>SUM(CO138, -CO139)</f>
        <v>1.9300000000000001E-2</v>
      </c>
      <c r="CP195" s="188">
        <f>SUM(CP138, -CP139)</f>
        <v>3.2600000000000004E-2</v>
      </c>
      <c r="CQ195" s="147">
        <f>SUM(CQ138, -CQ139)</f>
        <v>1.7500000000000002E-2</v>
      </c>
      <c r="CR195" s="121">
        <f>SUM(CR138, -CR140)</f>
        <v>1.7299999999999999E-2</v>
      </c>
      <c r="CS195" s="180">
        <f>SUM(CS138, -CS141)</f>
        <v>2.4E-2</v>
      </c>
      <c r="CT195" s="145">
        <f>SUM(CT141, -CT142)</f>
        <v>2.75E-2</v>
      </c>
      <c r="CU195" s="121">
        <f>SUM(CU138, -CU139)</f>
        <v>1.4700000000000001E-2</v>
      </c>
      <c r="CV195" s="180">
        <f>SUM(CV138, -CV140)</f>
        <v>1.3800000000000002E-2</v>
      </c>
      <c r="CW195" s="147">
        <f>SUM(CW137, -CW140)</f>
        <v>1.37E-2</v>
      </c>
      <c r="CX195" s="117">
        <f>SUM(CX137, -CX138)</f>
        <v>2.8500000000000001E-2</v>
      </c>
      <c r="CY195" s="180">
        <f>SUM(CY138, -CY140)</f>
        <v>1.84E-2</v>
      </c>
      <c r="CZ195" s="121">
        <f>SUM(CZ137, -CZ139)</f>
        <v>1.7500000000000002E-2</v>
      </c>
      <c r="DA195" s="6">
        <f>SUM(DA183, -DA189)</f>
        <v>0</v>
      </c>
      <c r="DB195" s="6">
        <f>SUM(DB182, -DB188)</f>
        <v>0</v>
      </c>
      <c r="DC195" s="6">
        <f>SUM(DC182, -DC188)</f>
        <v>0</v>
      </c>
      <c r="DD195" s="6">
        <f>SUM(DD182, -DD188)</f>
        <v>0</v>
      </c>
      <c r="DE195" s="6">
        <f>SUM(DE182, -DE188)</f>
        <v>0</v>
      </c>
      <c r="DF195" s="6">
        <f>SUM(DF182, -DF188,)</f>
        <v>0</v>
      </c>
      <c r="DG195" s="6">
        <f>SUM(DG183, -DG189)</f>
        <v>0</v>
      </c>
      <c r="DH195" s="6">
        <f>SUM(DH182, -DH188)</f>
        <v>0</v>
      </c>
      <c r="DI195" s="6">
        <f>SUM(DI182, -DI188)</f>
        <v>0</v>
      </c>
      <c r="DJ195" s="6">
        <f>SUM(DJ182, -DJ188)</f>
        <v>0</v>
      </c>
      <c r="DK195" s="6">
        <f>SUM(DK182, -DK188)</f>
        <v>0</v>
      </c>
      <c r="DL195" s="6">
        <f>SUM(DL182, -DL188,)</f>
        <v>0</v>
      </c>
      <c r="DM195" s="6">
        <f>SUM(DM183, -DM189)</f>
        <v>0</v>
      </c>
      <c r="DN195" s="6">
        <f>SUM(DN182, -DN188)</f>
        <v>0</v>
      </c>
      <c r="DO195" s="6">
        <f>SUM(DO182, -DO188)</f>
        <v>0</v>
      </c>
      <c r="DP195" s="6">
        <f>SUM(DP182, -DP188)</f>
        <v>0</v>
      </c>
      <c r="DQ195" s="6">
        <f>SUM(DQ182, -DQ188)</f>
        <v>0</v>
      </c>
      <c r="DR195" s="6">
        <f>SUM(DR182, -DR188,)</f>
        <v>0</v>
      </c>
      <c r="DS195" s="6">
        <f>SUM(DS183, -DS189)</f>
        <v>0</v>
      </c>
      <c r="DT195" s="6">
        <f>SUM(DT182, -DT188)</f>
        <v>0</v>
      </c>
      <c r="DU195" s="6">
        <f>SUM(DU182, -DU188)</f>
        <v>0</v>
      </c>
      <c r="DV195" s="6">
        <f>SUM(DV182, -DV188)</f>
        <v>0</v>
      </c>
      <c r="DW195" s="6">
        <f>SUM(DW182, -DW188)</f>
        <v>0</v>
      </c>
      <c r="DX195" s="6">
        <f>SUM(DX182, -DX188,)</f>
        <v>0</v>
      </c>
      <c r="DY195" s="6">
        <f>SUM(DY183, -DY189)</f>
        <v>0</v>
      </c>
      <c r="DZ195" s="6">
        <f>SUM(DZ182, -DZ188)</f>
        <v>0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6">
        <f>SUM(EK182, -EK188)</f>
        <v>0</v>
      </c>
      <c r="EL195" s="6">
        <f>SUM(EL182, -EL188)</f>
        <v>0</v>
      </c>
      <c r="EM195" s="6">
        <f>SUM(EM182, -EM188)</f>
        <v>0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</row>
    <row r="196" spans="70:209" ht="15.75" thickBot="1" x14ac:dyDescent="0.3">
      <c r="BS196" s="159" t="s">
        <v>36</v>
      </c>
      <c r="BT196" s="123" t="s">
        <v>45</v>
      </c>
      <c r="BU196" s="182" t="s">
        <v>54</v>
      </c>
      <c r="BV196" s="155" t="s">
        <v>44</v>
      </c>
      <c r="BW196" s="122" t="s">
        <v>59</v>
      </c>
      <c r="BX196" s="185" t="s">
        <v>51</v>
      </c>
      <c r="BY196" s="271" t="s">
        <v>54</v>
      </c>
      <c r="BZ196" s="11" t="s">
        <v>36</v>
      </c>
      <c r="CA196" s="163" t="s">
        <v>47</v>
      </c>
      <c r="CB196" s="157" t="s">
        <v>59</v>
      </c>
      <c r="CC196" s="122" t="s">
        <v>59</v>
      </c>
      <c r="CD196" s="187" t="s">
        <v>64</v>
      </c>
      <c r="CE196" s="143" t="s">
        <v>70</v>
      </c>
      <c r="CF196" s="122" t="s">
        <v>57</v>
      </c>
      <c r="CG196" s="185" t="s">
        <v>57</v>
      </c>
      <c r="CH196" s="155" t="s">
        <v>44</v>
      </c>
      <c r="CI196" s="189" t="s">
        <v>52</v>
      </c>
      <c r="CJ196" s="184" t="s">
        <v>49</v>
      </c>
      <c r="CK196" s="155" t="s">
        <v>49</v>
      </c>
      <c r="CL196" s="169" t="s">
        <v>64</v>
      </c>
      <c r="CM196" s="178" t="s">
        <v>70</v>
      </c>
      <c r="CN196" s="157" t="s">
        <v>45</v>
      </c>
      <c r="CO196" s="122" t="s">
        <v>51</v>
      </c>
      <c r="CP196" s="185" t="s">
        <v>57</v>
      </c>
      <c r="CQ196" s="143" t="s">
        <v>49</v>
      </c>
      <c r="CR196" s="123" t="s">
        <v>45</v>
      </c>
      <c r="CS196" s="184" t="s">
        <v>48</v>
      </c>
      <c r="CT196" s="164" t="s">
        <v>63</v>
      </c>
      <c r="CU196" s="189" t="s">
        <v>53</v>
      </c>
      <c r="CV196" s="200" t="s">
        <v>53</v>
      </c>
      <c r="CW196" s="155" t="s">
        <v>49</v>
      </c>
      <c r="CX196" s="189" t="s">
        <v>53</v>
      </c>
      <c r="CY196" s="185" t="s">
        <v>51</v>
      </c>
      <c r="CZ196" s="118" t="s">
        <v>60</v>
      </c>
      <c r="DA196" s="60"/>
      <c r="DB196" s="60"/>
      <c r="DC196" s="60"/>
      <c r="DD196" s="60"/>
      <c r="DE196" s="60"/>
      <c r="DF196" s="60"/>
      <c r="DG196" s="60"/>
      <c r="DH196" s="60"/>
      <c r="DI196" s="60"/>
      <c r="DJ196" s="60"/>
      <c r="DK196" s="60"/>
      <c r="DL196" s="60"/>
      <c r="DM196" s="60"/>
      <c r="DN196" s="60"/>
      <c r="DO196" s="60"/>
      <c r="DP196" s="60"/>
      <c r="DQ196" s="60"/>
      <c r="DR196" s="60"/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</row>
    <row r="197" spans="70:209" ht="15.75" thickBot="1" x14ac:dyDescent="0.3">
      <c r="BS197" s="145">
        <f>SUM(BS136, -BS138)</f>
        <v>2.3E-3</v>
      </c>
      <c r="BT197" s="209">
        <f>SUM(BT136, -BT137)</f>
        <v>6.7999999999999988E-3</v>
      </c>
      <c r="BU197" s="180">
        <f>SUM(BU140, -BU141)</f>
        <v>9.9000000000000008E-3</v>
      </c>
      <c r="BV197" s="147">
        <f>SUM(BV138, -BV139)</f>
        <v>1.4299999999999998E-2</v>
      </c>
      <c r="BW197" s="116">
        <f>SUM(BW140, -BW141)</f>
        <v>1.4599999999999998E-2</v>
      </c>
      <c r="BX197" s="180">
        <f>SUM(BX139, -BX141)</f>
        <v>1.0499999999999999E-2</v>
      </c>
      <c r="BY197" s="226">
        <f>SUM(BY140, -BY141)</f>
        <v>8.6999999999999994E-3</v>
      </c>
      <c r="BZ197" s="94">
        <f>SUM(BZ137, -BZ138)</f>
        <v>1.3099999999999997E-2</v>
      </c>
      <c r="CA197" s="152">
        <f>SUM(CA139, -CA140)</f>
        <v>1.77E-2</v>
      </c>
      <c r="CB197" s="154">
        <f>SUM(CB139, -CB141)</f>
        <v>1.4599999999999998E-2</v>
      </c>
      <c r="CC197" s="116">
        <f>SUM(CC139, -CC140)</f>
        <v>1.8599999999999998E-2</v>
      </c>
      <c r="CD197" s="180">
        <f>SUM(CD142, -CD143)</f>
        <v>1.5100000000000002E-2</v>
      </c>
      <c r="CE197" s="147">
        <f>SUM(CE139, -CE140)</f>
        <v>1.2999999999999998E-2</v>
      </c>
      <c r="CF197" s="117">
        <f>SUM(CF137, -CF139)</f>
        <v>1.32E-2</v>
      </c>
      <c r="CG197" s="177">
        <f>SUM(CG137, -CG139)</f>
        <v>1.03E-2</v>
      </c>
      <c r="CH197" s="147">
        <f>SUM(CH138, -CH140)</f>
        <v>1.5299999999999999E-2</v>
      </c>
      <c r="CI197" s="116">
        <f>SUM(CI139, -CI140)</f>
        <v>7.5999999999999956E-3</v>
      </c>
      <c r="CJ197" s="180">
        <f>SUM(CJ139, -CJ141)</f>
        <v>1.14E-2</v>
      </c>
      <c r="CK197" s="147">
        <f>SUM(CK138, -CK139)</f>
        <v>1.84E-2</v>
      </c>
      <c r="CL197" s="121">
        <f>SUM(CL142, -CL143)</f>
        <v>1.1099999999999999E-2</v>
      </c>
      <c r="CM197" s="180">
        <f>SUM(CM138, -CM140)</f>
        <v>1.8700000000000001E-2</v>
      </c>
      <c r="CN197" s="167">
        <f>SUM(CN137, -CN139)</f>
        <v>1.6599999999999997E-2</v>
      </c>
      <c r="CO197" s="121">
        <f>SUM(CO139, -CO141)</f>
        <v>1.6799999999999999E-2</v>
      </c>
      <c r="CP197" s="177">
        <f>SUM(CP139, -CP141)</f>
        <v>2.7699999999999999E-2</v>
      </c>
      <c r="CQ197" s="147">
        <f>SUM(CQ137, -CQ138)</f>
        <v>1.7499999999999998E-2</v>
      </c>
      <c r="CR197" s="209">
        <f>SUM(CR138, -CR139)</f>
        <v>1.6899999999999998E-2</v>
      </c>
      <c r="CS197" s="180">
        <f>SUM(CS138, -CS140)</f>
        <v>2.2200000000000001E-2</v>
      </c>
      <c r="CT197" s="145">
        <f>SUM(CT142, -CT143)</f>
        <v>2.3100000000000002E-2</v>
      </c>
      <c r="CU197" s="117">
        <f>SUM(CU141, -CU143)</f>
        <v>1.3600000000000001E-2</v>
      </c>
      <c r="CV197" s="177">
        <f>SUM(CV142, -CV143)</f>
        <v>1.1299999999999998E-2</v>
      </c>
      <c r="CW197" s="147">
        <f>SUM(CW138, -CW140)</f>
        <v>1.0800000000000001E-2</v>
      </c>
      <c r="CX197" s="117">
        <f>SUM(CX142, -CX143)</f>
        <v>1.6200000000000006E-2</v>
      </c>
      <c r="CY197" s="180">
        <f>SUM(CY140, -CY141)</f>
        <v>1.77E-2</v>
      </c>
      <c r="CZ197" s="121">
        <f>SUM(CZ138, -CZ140)</f>
        <v>1.7100000000000001E-2</v>
      </c>
      <c r="DA197" s="6">
        <f>SUM(DA182, -DA188)</f>
        <v>0</v>
      </c>
      <c r="DB197" s="6">
        <f>SUM(DB183, -DB189)</f>
        <v>0</v>
      </c>
      <c r="DC197" s="6">
        <f>SUM(DC182, -DC187)</f>
        <v>0</v>
      </c>
      <c r="DD197" s="6">
        <f>SUM(DD183, -DD189)</f>
        <v>0</v>
      </c>
      <c r="DE197" s="6">
        <f>SUM(DE183, -DE189)</f>
        <v>0</v>
      </c>
      <c r="DF197" s="6">
        <f>SUM(DF183, -DF189)</f>
        <v>0</v>
      </c>
      <c r="DG197" s="6">
        <f>SUM(DG182, -DG188)</f>
        <v>0</v>
      </c>
      <c r="DH197" s="6">
        <f>SUM(DH183, -DH189)</f>
        <v>0</v>
      </c>
      <c r="DI197" s="6">
        <f>SUM(DI182, -DI187)</f>
        <v>0</v>
      </c>
      <c r="DJ197" s="6">
        <f>SUM(DJ183, -DJ189)</f>
        <v>0</v>
      </c>
      <c r="DK197" s="6">
        <f>SUM(DK183, -DK189)</f>
        <v>0</v>
      </c>
      <c r="DL197" s="6">
        <f>SUM(DL183, -DL189)</f>
        <v>0</v>
      </c>
      <c r="DM197" s="6">
        <f>SUM(DM182, -DM188)</f>
        <v>0</v>
      </c>
      <c r="DN197" s="6">
        <f>SUM(DN183, -DN189)</f>
        <v>0</v>
      </c>
      <c r="DO197" s="6">
        <f>SUM(DO182, -DO187)</f>
        <v>0</v>
      </c>
      <c r="DP197" s="6">
        <f>SUM(DP183, -DP189)</f>
        <v>0</v>
      </c>
      <c r="DQ197" s="6">
        <f>SUM(DQ183, -DQ189)</f>
        <v>0</v>
      </c>
      <c r="DR197" s="6">
        <f>SUM(DR183, -DR189)</f>
        <v>0</v>
      </c>
      <c r="DS197" s="6">
        <f>SUM(DS182, -DS188)</f>
        <v>0</v>
      </c>
      <c r="DT197" s="6">
        <f>SUM(DT183, -DT189)</f>
        <v>0</v>
      </c>
      <c r="DU197" s="6">
        <f>SUM(DU182, -DU187)</f>
        <v>0</v>
      </c>
      <c r="DV197" s="6">
        <f>SUM(DV183, -DV189)</f>
        <v>0</v>
      </c>
      <c r="DW197" s="6">
        <f>SUM(DW183, -DW189)</f>
        <v>0</v>
      </c>
      <c r="DX197" s="6">
        <f>SUM(DX183, -DX189)</f>
        <v>0</v>
      </c>
      <c r="DY197" s="6">
        <f>SUM(DY182, -DY188)</f>
        <v>0</v>
      </c>
      <c r="DZ197" s="6">
        <f>SUM(DZ183, -DZ189)</f>
        <v>0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6">
        <f>SUM(EK182, -EK187)</f>
        <v>0</v>
      </c>
      <c r="EL197" s="6">
        <f>SUM(EL183, -EL189)</f>
        <v>0</v>
      </c>
      <c r="EM197" s="6">
        <f>SUM(EM183, -EM189)</f>
        <v>0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</row>
    <row r="198" spans="70:209" ht="15.75" thickBot="1" x14ac:dyDescent="0.3">
      <c r="BS198" s="153" t="s">
        <v>67</v>
      </c>
      <c r="BT198" s="169" t="s">
        <v>67</v>
      </c>
      <c r="BU198" s="181" t="s">
        <v>38</v>
      </c>
      <c r="BV198" s="186" t="s">
        <v>54</v>
      </c>
      <c r="BW198" s="118" t="s">
        <v>49</v>
      </c>
      <c r="BX198" s="178" t="s">
        <v>42</v>
      </c>
      <c r="BY198" s="228" t="s">
        <v>64</v>
      </c>
      <c r="BZ198" s="18" t="s">
        <v>48</v>
      </c>
      <c r="CA198" s="156" t="s">
        <v>42</v>
      </c>
      <c r="CB198" s="143" t="s">
        <v>60</v>
      </c>
      <c r="CC198" s="118" t="s">
        <v>60</v>
      </c>
      <c r="CD198" s="184" t="s">
        <v>45</v>
      </c>
      <c r="CE198" s="155" t="s">
        <v>45</v>
      </c>
      <c r="CF198" s="124" t="s">
        <v>64</v>
      </c>
      <c r="CG198" s="184" t="s">
        <v>44</v>
      </c>
      <c r="CH198" s="153" t="s">
        <v>52</v>
      </c>
      <c r="CI198" s="123" t="s">
        <v>44</v>
      </c>
      <c r="CJ198" s="184" t="s">
        <v>44</v>
      </c>
      <c r="CK198" s="201" t="s">
        <v>64</v>
      </c>
      <c r="CL198" s="122" t="s">
        <v>60</v>
      </c>
      <c r="CM198" s="184" t="s">
        <v>46</v>
      </c>
      <c r="CN198" s="143" t="s">
        <v>49</v>
      </c>
      <c r="CO198" s="118" t="s">
        <v>49</v>
      </c>
      <c r="CP198" s="200" t="s">
        <v>52</v>
      </c>
      <c r="CQ198" s="201" t="s">
        <v>59</v>
      </c>
      <c r="CR198" s="122" t="s">
        <v>59</v>
      </c>
      <c r="CS198" s="185" t="s">
        <v>51</v>
      </c>
      <c r="CT198" s="155" t="s">
        <v>45</v>
      </c>
      <c r="CU198" s="123" t="s">
        <v>45</v>
      </c>
      <c r="CV198" s="185" t="s">
        <v>60</v>
      </c>
      <c r="CW198" s="157" t="s">
        <v>59</v>
      </c>
      <c r="CX198" s="115" t="s">
        <v>52</v>
      </c>
      <c r="CY198" s="178" t="s">
        <v>49</v>
      </c>
      <c r="CZ198" s="122" t="s">
        <v>51</v>
      </c>
      <c r="DA198" s="60"/>
      <c r="DB198" s="60"/>
      <c r="DC198" s="60"/>
      <c r="DD198" s="60"/>
      <c r="DE198" s="60"/>
      <c r="DF198" s="60"/>
      <c r="DG198" s="60"/>
      <c r="DH198" s="60"/>
      <c r="DI198" s="60"/>
      <c r="DJ198" s="60"/>
      <c r="DK198" s="60"/>
      <c r="DL198" s="60"/>
      <c r="DM198" s="60"/>
      <c r="DN198" s="60"/>
      <c r="DO198" s="60"/>
      <c r="DP198" s="60"/>
      <c r="DQ198" s="60"/>
      <c r="DR198" s="60"/>
      <c r="DS198" s="60"/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</row>
    <row r="199" spans="70:209" ht="15.75" thickBot="1" x14ac:dyDescent="0.3">
      <c r="BS199" s="167">
        <f>SUM(BS140, -BS141)</f>
        <v>1.5999999999999999E-3</v>
      </c>
      <c r="BT199" s="209">
        <f>SUM(BT138, -BT140)</f>
        <v>6.6000000000000008E-3</v>
      </c>
      <c r="BU199" s="179">
        <f>SUM(BU138, -BU139)</f>
        <v>7.9000000000000008E-3</v>
      </c>
      <c r="BV199" s="147">
        <f>SUM(BV139, -BV141)</f>
        <v>9.7000000000000003E-3</v>
      </c>
      <c r="BW199" s="121">
        <f>SUM(BW136, -BW138)</f>
        <v>1.1300000000000001E-2</v>
      </c>
      <c r="BX199" s="180">
        <f>SUM(BX136, -BX137)</f>
        <v>8.8000000000000023E-3</v>
      </c>
      <c r="BY199" s="225">
        <f>SUM(BY139, -BY140)</f>
        <v>5.8999999999999999E-3</v>
      </c>
      <c r="BZ199" s="15">
        <f>SUM(BZ138, -BZ139)</f>
        <v>7.9000000000000008E-3</v>
      </c>
      <c r="CA199" s="152">
        <f>SUM(CA136, -CA137)</f>
        <v>3.9000000000000007E-3</v>
      </c>
      <c r="CB199" s="147">
        <f>SUM(CB138, -CB139)</f>
        <v>1.3899999999999999E-2</v>
      </c>
      <c r="CC199" s="121">
        <f>SUM(CC138, -CC139)</f>
        <v>9.0999999999999987E-3</v>
      </c>
      <c r="CD199" s="188">
        <f>SUM(CD137, -CD139)</f>
        <v>1.32E-2</v>
      </c>
      <c r="CE199" s="167">
        <f>SUM(CE137, -CE138)</f>
        <v>1.21E-2</v>
      </c>
      <c r="CF199" s="121">
        <f>SUM(CF142, -CF143)</f>
        <v>8.6999999999999994E-3</v>
      </c>
      <c r="CG199" s="180">
        <f>SUM(CG138, -CG140)</f>
        <v>9.8999999999999991E-3</v>
      </c>
      <c r="CH199" s="154">
        <f>SUM(CH139, -CH140)</f>
        <v>1.1000000000000001E-2</v>
      </c>
      <c r="CI199" s="121">
        <f>SUM(CI137, -CI139)</f>
        <v>3.7000000000000019E-3</v>
      </c>
      <c r="CJ199" s="180">
        <f>SUM(CJ139, -CJ140)</f>
        <v>9.5000000000000015E-3</v>
      </c>
      <c r="CK199" s="147">
        <f>SUM(CK142, -CK143)</f>
        <v>1.0000000000000009E-2</v>
      </c>
      <c r="CL199" s="121">
        <f>SUM(CL137, -CL139)</f>
        <v>8.9999999999999976E-3</v>
      </c>
      <c r="CM199" s="274">
        <f>SUM(CM139, -CM140)</f>
        <v>1.5300000000000001E-2</v>
      </c>
      <c r="CN199" s="147">
        <f>SUM(CN138, -CN139)</f>
        <v>1.0499999999999999E-2</v>
      </c>
      <c r="CO199" s="121">
        <f>SUM(CO137, -CO138)</f>
        <v>1.5800000000000002E-2</v>
      </c>
      <c r="CP199" s="176">
        <f>SUM(CP140, -CP141)</f>
        <v>2.01E-2</v>
      </c>
      <c r="CQ199" s="154">
        <f>SUM(CQ139, -CQ141)</f>
        <v>1.54E-2</v>
      </c>
      <c r="CR199" s="116">
        <f>SUM(CR139, -CR141)</f>
        <v>1.6300000000000002E-2</v>
      </c>
      <c r="CS199" s="180">
        <f>SUM(CS139, -CS141)</f>
        <v>1.2999999999999999E-2</v>
      </c>
      <c r="CT199" s="167">
        <f>SUM(CT139, -CT140)</f>
        <v>1.9400000000000001E-2</v>
      </c>
      <c r="CU199" s="209">
        <f>SUM(CU139, -CU140)</f>
        <v>1.32E-2</v>
      </c>
      <c r="CV199" s="180">
        <f>SUM(CV139, -CV140)</f>
        <v>9.7000000000000003E-3</v>
      </c>
      <c r="CW199" s="154">
        <f>SUM(CW137, -CW139)</f>
        <v>7.6E-3</v>
      </c>
      <c r="CX199" s="116">
        <f>SUM(CX141, -CX142)</f>
        <v>1.2400000000000001E-2</v>
      </c>
      <c r="CY199" s="180">
        <f>SUM(CY138, -CY139)</f>
        <v>1.6500000000000001E-2</v>
      </c>
      <c r="CZ199" s="121">
        <f>SUM(CZ140, -CZ141)</f>
        <v>1.2500000000000001E-2</v>
      </c>
      <c r="DA199" s="6">
        <f>SUM(DA184, -DA190)</f>
        <v>0</v>
      </c>
      <c r="DB199" s="6">
        <f>SUM(DB185, -DB191)</f>
        <v>0</v>
      </c>
      <c r="DC199" s="6">
        <f>SUM(DC184, -DC189)</f>
        <v>0</v>
      </c>
      <c r="DD199" s="6">
        <f>SUM(DD185, -DD191)</f>
        <v>0</v>
      </c>
      <c r="DE199" s="6">
        <f>SUM(DE185, -DE191)</f>
        <v>0</v>
      </c>
      <c r="DF199" s="6">
        <f>SUM(DF185, -DF191)</f>
        <v>0</v>
      </c>
      <c r="DG199" s="6">
        <f>SUM(DG184, -DG190)</f>
        <v>0</v>
      </c>
      <c r="DH199" s="6">
        <f>SUM(DH185, -DH191)</f>
        <v>0</v>
      </c>
      <c r="DI199" s="6">
        <f>SUM(DI184, -DI189)</f>
        <v>0</v>
      </c>
      <c r="DJ199" s="6">
        <f>SUM(DJ185, -DJ191)</f>
        <v>0</v>
      </c>
      <c r="DK199" s="6">
        <f>SUM(DK185, -DK191)</f>
        <v>0</v>
      </c>
      <c r="DL199" s="6">
        <f>SUM(DL185, -DL191)</f>
        <v>0</v>
      </c>
      <c r="DM199" s="6">
        <f>SUM(DM184, -DM190)</f>
        <v>0</v>
      </c>
      <c r="DN199" s="6">
        <f>SUM(DN185, -DN191)</f>
        <v>0</v>
      </c>
      <c r="DO199" s="6">
        <f>SUM(DO184, -DO189)</f>
        <v>0</v>
      </c>
      <c r="DP199" s="6">
        <f>SUM(DP185, -DP191)</f>
        <v>0</v>
      </c>
      <c r="DQ199" s="6">
        <f>SUM(DQ185, -DQ191)</f>
        <v>0</v>
      </c>
      <c r="DR199" s="6">
        <f>SUM(DR185, -DR191)</f>
        <v>0</v>
      </c>
      <c r="DS199" s="6">
        <f>SUM(DS184, -DS190)</f>
        <v>0</v>
      </c>
      <c r="DT199" s="6">
        <f>SUM(DT185, -DT191)</f>
        <v>0</v>
      </c>
      <c r="DU199" s="6">
        <f>SUM(DU184, -DU189)</f>
        <v>0</v>
      </c>
      <c r="DV199" s="6">
        <f>SUM(DV185, -DV191)</f>
        <v>0</v>
      </c>
      <c r="DW199" s="6">
        <f>SUM(DW185, -DW191)</f>
        <v>0</v>
      </c>
      <c r="DX199" s="6">
        <f>SUM(DX185, -DX191)</f>
        <v>0</v>
      </c>
      <c r="DY199" s="6">
        <f>SUM(DY184, -DY190)</f>
        <v>0</v>
      </c>
      <c r="DZ199" s="6">
        <f>SUM(DZ185, -DZ191)</f>
        <v>0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6">
        <f>SUM(EK184, -EK189)</f>
        <v>0</v>
      </c>
      <c r="EL199" s="6">
        <f>SUM(EL185, -EL191)</f>
        <v>0</v>
      </c>
      <c r="EM199" s="6">
        <f>SUM(EM185, -EM191)</f>
        <v>0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</row>
    <row r="200" spans="70:209" ht="15.75" thickBot="1" x14ac:dyDescent="0.3">
      <c r="BS200" s="159" t="s">
        <v>37</v>
      </c>
      <c r="BT200" s="122" t="s">
        <v>59</v>
      </c>
      <c r="BU200" s="185" t="s">
        <v>51</v>
      </c>
      <c r="BV200" s="165" t="s">
        <v>51</v>
      </c>
      <c r="BW200" s="118" t="s">
        <v>42</v>
      </c>
      <c r="BX200" s="185" t="s">
        <v>59</v>
      </c>
      <c r="BY200" s="233" t="s">
        <v>47</v>
      </c>
      <c r="BZ200" s="36" t="s">
        <v>64</v>
      </c>
      <c r="CA200" s="144" t="s">
        <v>52</v>
      </c>
      <c r="CB200" s="157" t="s">
        <v>57</v>
      </c>
      <c r="CC200" s="122" t="s">
        <v>57</v>
      </c>
      <c r="CD200" s="178" t="s">
        <v>60</v>
      </c>
      <c r="CE200" s="157" t="s">
        <v>60</v>
      </c>
      <c r="CF200" s="115" t="s">
        <v>70</v>
      </c>
      <c r="CG200" s="184" t="s">
        <v>46</v>
      </c>
      <c r="CH200" s="157" t="s">
        <v>57</v>
      </c>
      <c r="CI200" s="122" t="s">
        <v>51</v>
      </c>
      <c r="CJ200" s="175" t="s">
        <v>46</v>
      </c>
      <c r="CK200" s="143" t="s">
        <v>55</v>
      </c>
      <c r="CL200" s="122" t="s">
        <v>45</v>
      </c>
      <c r="CM200" s="187" t="s">
        <v>64</v>
      </c>
      <c r="CN200" s="164" t="s">
        <v>64</v>
      </c>
      <c r="CO200" s="124" t="s">
        <v>64</v>
      </c>
      <c r="CP200" s="183" t="s">
        <v>64</v>
      </c>
      <c r="CQ200" s="153" t="s">
        <v>63</v>
      </c>
      <c r="CR200" s="261" t="s">
        <v>54</v>
      </c>
      <c r="CS200" s="185" t="s">
        <v>59</v>
      </c>
      <c r="CT200" s="143" t="s">
        <v>68</v>
      </c>
      <c r="CU200" s="189" t="s">
        <v>52</v>
      </c>
      <c r="CV200" s="187" t="s">
        <v>59</v>
      </c>
      <c r="CW200" s="201" t="s">
        <v>68</v>
      </c>
      <c r="CX200" s="118" t="s">
        <v>49</v>
      </c>
      <c r="CY200" s="187" t="s">
        <v>68</v>
      </c>
      <c r="CZ200" s="169" t="s">
        <v>68</v>
      </c>
      <c r="DA200" s="60"/>
      <c r="DB200" s="60"/>
      <c r="DC200" s="60"/>
      <c r="DD200" s="60"/>
      <c r="DE200" s="60"/>
      <c r="DF200" s="60"/>
      <c r="DG200" s="60"/>
      <c r="DH200" s="60"/>
      <c r="DI200" s="60"/>
      <c r="DJ200" s="60"/>
      <c r="DK200" s="60"/>
      <c r="DL200" s="60"/>
      <c r="DM200" s="60"/>
      <c r="DN200" s="60"/>
      <c r="DO200" s="60"/>
      <c r="DP200" s="60"/>
      <c r="DQ200" s="60"/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</row>
    <row r="201" spans="70:209" ht="15.75" thickBot="1" x14ac:dyDescent="0.3">
      <c r="BS201" s="147">
        <f>SUM(BS136, -BS137)</f>
        <v>1.4999999999999996E-3</v>
      </c>
      <c r="BT201" s="116">
        <f>SUM(BT137, -BT138)</f>
        <v>4.8999999999999998E-3</v>
      </c>
      <c r="BU201" s="180">
        <f>SUM(BU139, -BU140)</f>
        <v>7.1999999999999998E-3</v>
      </c>
      <c r="BV201" s="147">
        <f>SUM(BV139, -BV140)</f>
        <v>4.8999999999999998E-3</v>
      </c>
      <c r="BW201" s="121">
        <f>SUM(BW136, -BW137)</f>
        <v>1.0300000000000004E-2</v>
      </c>
      <c r="BX201" s="176">
        <f>SUM(BX139, -BX140)</f>
        <v>7.1999999999999998E-3</v>
      </c>
      <c r="BY201" s="225">
        <f>SUM(BY138, -BY139)</f>
        <v>5.4000000000000012E-3</v>
      </c>
      <c r="BZ201" s="15">
        <f>SUM(BZ139, -BZ140)</f>
        <v>7.3000000000000001E-3</v>
      </c>
      <c r="CA201" s="146">
        <f>SUM(CA142, -CA143)</f>
        <v>3.3000000000000043E-3</v>
      </c>
      <c r="CB201" s="145">
        <f>SUM(CB139, -CB140)</f>
        <v>1.2499999999999999E-2</v>
      </c>
      <c r="CC201" s="117">
        <f>SUM(CC139, -CC141)</f>
        <v>2.07E-2</v>
      </c>
      <c r="CD201" s="180">
        <f>SUM(CD138, -CD139)</f>
        <v>1.0199999999999997E-2</v>
      </c>
      <c r="CE201" s="147">
        <f>SUM(CE138, -CE139)</f>
        <v>8.8000000000000023E-3</v>
      </c>
      <c r="CF201" s="121">
        <f>SUM(CF139, -CF140)</f>
        <v>8.2000000000000007E-3</v>
      </c>
      <c r="CG201" s="274">
        <f>SUM(CG138, -CG139)</f>
        <v>9.0000000000000011E-3</v>
      </c>
      <c r="CH201" s="145">
        <f>SUM(CH137, -CH139)</f>
        <v>8.0000000000000002E-3</v>
      </c>
      <c r="CI201" s="121">
        <f>SUM(CI138, -CI139)</f>
        <v>2.8000000000000039E-3</v>
      </c>
      <c r="CJ201" s="274">
        <f>SUM(CJ138, -CJ139)</f>
        <v>2.0999999999999977E-3</v>
      </c>
      <c r="CK201" s="149">
        <f>SUM(CK139, -CK141)</f>
        <v>4.0999999999999995E-3</v>
      </c>
      <c r="CL201" s="209">
        <f>SUM(CL137, -CL138)</f>
        <v>4.6999999999999993E-3</v>
      </c>
      <c r="CM201" s="180">
        <f>SUM(CM142, -CM143)</f>
        <v>1.4100000000000001E-2</v>
      </c>
      <c r="CN201" s="147">
        <f>SUM(CN142, -CN143)</f>
        <v>9.1999999999999998E-3</v>
      </c>
      <c r="CO201" s="121">
        <f>SUM(CO142, -CO143)</f>
        <v>1.55E-2</v>
      </c>
      <c r="CP201" s="180">
        <f>SUM(CP142, -CP143)</f>
        <v>1.8600000000000005E-2</v>
      </c>
      <c r="CQ201" s="145">
        <f>SUM(CQ142, -CQ143)</f>
        <v>1.0100000000000005E-2</v>
      </c>
      <c r="CR201" s="119">
        <f>SUM(CR140, -CR141)</f>
        <v>1.5900000000000001E-2</v>
      </c>
      <c r="CS201" s="176">
        <f>SUM(CS139, -CS140)</f>
        <v>1.12E-2</v>
      </c>
      <c r="CT201" s="145">
        <f>SUM(CT137, -CT138)</f>
        <v>1.7700000000000004E-2</v>
      </c>
      <c r="CU201" s="116">
        <f>SUM(CU141, -CU142)</f>
        <v>1.3100000000000001E-2</v>
      </c>
      <c r="CV201" s="176">
        <f>SUM(CV137, -CV139)</f>
        <v>4.2000000000000006E-3</v>
      </c>
      <c r="CW201" s="145">
        <f>SUM(CW139, -CW140)</f>
        <v>6.1000000000000004E-3</v>
      </c>
      <c r="CX201" s="121">
        <f>SUM(CX138, -CX140)</f>
        <v>1.0200000000000001E-2</v>
      </c>
      <c r="CY201" s="177">
        <f>SUM(CY137, -CY138)</f>
        <v>1.5900000000000001E-2</v>
      </c>
      <c r="CZ201" s="117">
        <f>SUM(CZ137, -CZ138)</f>
        <v>1.1200000000000002E-2</v>
      </c>
      <c r="DA201" s="6">
        <f t="shared" ref="CY201:DB201" si="505">SUM(DA190, -DA197)</f>
        <v>0</v>
      </c>
      <c r="DB201" s="6">
        <f t="shared" si="505"/>
        <v>0</v>
      </c>
      <c r="DC201" s="6">
        <f>SUM(DC190, -DC197,)</f>
        <v>0</v>
      </c>
      <c r="DD201" s="6">
        <f>SUM(DD190, -DD197,)</f>
        <v>0</v>
      </c>
      <c r="DE201" s="6">
        <f t="shared" ref="DE201:DH201" si="506">SUM(DE190, -DE197)</f>
        <v>0</v>
      </c>
      <c r="DF201" s="6">
        <f t="shared" si="506"/>
        <v>0</v>
      </c>
      <c r="DG201" s="6">
        <f t="shared" si="506"/>
        <v>0</v>
      </c>
      <c r="DH201" s="6">
        <f t="shared" si="506"/>
        <v>0</v>
      </c>
      <c r="DI201" s="6">
        <f>SUM(DI190, -DI197,)</f>
        <v>0</v>
      </c>
      <c r="DJ201" s="6">
        <f>SUM(DJ190, -DJ197,)</f>
        <v>0</v>
      </c>
      <c r="DK201" s="6">
        <f t="shared" ref="DK201:DN201" si="507">SUM(DK190, -DK197)</f>
        <v>0</v>
      </c>
      <c r="DL201" s="6">
        <f t="shared" si="507"/>
        <v>0</v>
      </c>
      <c r="DM201" s="6">
        <f t="shared" si="507"/>
        <v>0</v>
      </c>
      <c r="DN201" s="6">
        <f t="shared" si="507"/>
        <v>0</v>
      </c>
      <c r="DO201" s="6">
        <f>SUM(DO190, -DO197,)</f>
        <v>0</v>
      </c>
      <c r="DP201" s="6">
        <f>SUM(DP190, -DP197,)</f>
        <v>0</v>
      </c>
      <c r="DQ201" s="6">
        <f t="shared" ref="DQ201:DT201" si="508">SUM(DQ190, -DQ197)</f>
        <v>0</v>
      </c>
      <c r="DR201" s="6">
        <f t="shared" si="508"/>
        <v>0</v>
      </c>
      <c r="DS201" s="6">
        <f t="shared" si="508"/>
        <v>0</v>
      </c>
      <c r="DT201" s="6">
        <f t="shared" si="508"/>
        <v>0</v>
      </c>
      <c r="DU201" s="6">
        <f>SUM(DU190, -DU197,)</f>
        <v>0</v>
      </c>
      <c r="DV201" s="6">
        <f>SUM(DV190, -DV197,)</f>
        <v>0</v>
      </c>
      <c r="DW201" s="6">
        <f t="shared" ref="DW201:DZ201" si="509">SUM(DW190, -DW197)</f>
        <v>0</v>
      </c>
      <c r="DX201" s="6">
        <f t="shared" si="509"/>
        <v>0</v>
      </c>
      <c r="DY201" s="6">
        <f t="shared" si="509"/>
        <v>0</v>
      </c>
      <c r="DZ201" s="6">
        <f t="shared" si="509"/>
        <v>0</v>
      </c>
      <c r="EA201" s="6">
        <f>SUM(EA190, -EA197,)</f>
        <v>0</v>
      </c>
      <c r="EB201" s="6">
        <f>SUM(EB190, -EB197,)</f>
        <v>0</v>
      </c>
      <c r="EC201" s="6">
        <f t="shared" ref="EC201:EI201" si="510">SUM(EC190, -EC197)</f>
        <v>0</v>
      </c>
      <c r="ED201" s="6">
        <f t="shared" si="510"/>
        <v>0</v>
      </c>
      <c r="EE201" s="6">
        <f t="shared" si="510"/>
        <v>0</v>
      </c>
      <c r="EF201" s="6">
        <f t="shared" si="510"/>
        <v>0</v>
      </c>
      <c r="EG201" s="6">
        <f t="shared" si="510"/>
        <v>0</v>
      </c>
      <c r="EH201" s="6">
        <f t="shared" si="510"/>
        <v>0</v>
      </c>
      <c r="EI201" s="6">
        <f t="shared" si="510"/>
        <v>0</v>
      </c>
      <c r="EK201" s="6">
        <f>SUM(EK190, -EK197,)</f>
        <v>0</v>
      </c>
      <c r="EL201" s="6">
        <f>SUM(EL190, -EL197,)</f>
        <v>0</v>
      </c>
      <c r="EM201" s="6">
        <f t="shared" ref="EM201:EP201" si="511">SUM(EM190, -EM197)</f>
        <v>0</v>
      </c>
      <c r="EN201" s="6">
        <f t="shared" si="511"/>
        <v>0</v>
      </c>
      <c r="EO201" s="6">
        <f t="shared" si="511"/>
        <v>0</v>
      </c>
      <c r="EP201" s="6">
        <f t="shared" si="511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512">SUM(ES190, -ES197)</f>
        <v>0</v>
      </c>
      <c r="ET201" s="6">
        <f t="shared" si="512"/>
        <v>0</v>
      </c>
      <c r="EU201" s="6">
        <f t="shared" si="512"/>
        <v>0</v>
      </c>
      <c r="EV201" s="6">
        <f t="shared" si="512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513">SUM(EY190, -EY197)</f>
        <v>0</v>
      </c>
      <c r="EZ201" s="6">
        <f t="shared" si="513"/>
        <v>0</v>
      </c>
      <c r="FA201" s="6">
        <f t="shared" si="513"/>
        <v>0</v>
      </c>
      <c r="FB201" s="6">
        <f t="shared" si="513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514">SUM(FE190, -FE197)</f>
        <v>0</v>
      </c>
      <c r="FF201" s="6">
        <f t="shared" si="514"/>
        <v>0</v>
      </c>
      <c r="FG201" s="6">
        <f t="shared" si="514"/>
        <v>0</v>
      </c>
      <c r="FH201" s="6">
        <f t="shared" si="514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515">SUM(FK190, -FK197)</f>
        <v>0</v>
      </c>
      <c r="FL201" s="6">
        <f t="shared" si="515"/>
        <v>0</v>
      </c>
      <c r="FM201" s="6">
        <f t="shared" si="515"/>
        <v>0</v>
      </c>
      <c r="FN201" s="6">
        <f t="shared" si="515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516">SUM(FQ190, -FQ197)</f>
        <v>0</v>
      </c>
      <c r="FR201" s="6">
        <f t="shared" si="516"/>
        <v>0</v>
      </c>
      <c r="FS201" s="6">
        <f t="shared" si="516"/>
        <v>0</v>
      </c>
      <c r="FT201" s="6">
        <f t="shared" si="516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517">SUM(FW190, -FW197)</f>
        <v>0</v>
      </c>
      <c r="FX201" s="6">
        <f t="shared" si="517"/>
        <v>0</v>
      </c>
      <c r="FY201" s="6">
        <f t="shared" si="517"/>
        <v>0</v>
      </c>
      <c r="FZ201" s="6">
        <f t="shared" si="517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518">SUM(GC190, -GC197)</f>
        <v>0</v>
      </c>
      <c r="GD201" s="6">
        <f t="shared" si="518"/>
        <v>0</v>
      </c>
      <c r="GE201" s="6">
        <f t="shared" si="518"/>
        <v>0</v>
      </c>
      <c r="GF201" s="6">
        <f t="shared" si="518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519">SUM(GI190, -GI197)</f>
        <v>0</v>
      </c>
      <c r="GJ201" s="6">
        <f t="shared" si="519"/>
        <v>0</v>
      </c>
      <c r="GK201" s="6">
        <f t="shared" si="519"/>
        <v>0</v>
      </c>
      <c r="GL201" s="6">
        <f t="shared" si="519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520">SUM(GO190, -GO197)</f>
        <v>0</v>
      </c>
      <c r="GP201" s="6">
        <f t="shared" si="520"/>
        <v>0</v>
      </c>
      <c r="GQ201" s="6">
        <f t="shared" si="520"/>
        <v>0</v>
      </c>
      <c r="GR201" s="6">
        <f t="shared" si="520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521">SUM(GU190, -GU197)</f>
        <v>0</v>
      </c>
      <c r="GV201" s="6">
        <f t="shared" si="521"/>
        <v>0</v>
      </c>
      <c r="GW201" s="6">
        <f t="shared" si="521"/>
        <v>0</v>
      </c>
      <c r="GX201" s="6">
        <f t="shared" si="521"/>
        <v>0</v>
      </c>
      <c r="GY201" s="6">
        <f t="shared" si="521"/>
        <v>0</v>
      </c>
      <c r="GZ201" s="6">
        <f t="shared" si="521"/>
        <v>0</v>
      </c>
      <c r="HA201" s="6">
        <f t="shared" si="521"/>
        <v>0</v>
      </c>
    </row>
    <row r="202" spans="70:209" ht="15.75" thickBot="1" x14ac:dyDescent="0.3">
      <c r="BS202" s="157" t="s">
        <v>57</v>
      </c>
      <c r="BT202" s="120" t="s">
        <v>39</v>
      </c>
      <c r="BU202" s="187" t="s">
        <v>64</v>
      </c>
      <c r="BV202" s="157" t="s">
        <v>59</v>
      </c>
      <c r="BW202" s="120" t="s">
        <v>36</v>
      </c>
      <c r="BX202" s="181" t="s">
        <v>36</v>
      </c>
      <c r="BY202" s="238" t="s">
        <v>51</v>
      </c>
      <c r="BZ202" s="42" t="s">
        <v>42</v>
      </c>
      <c r="CA202" s="166" t="s">
        <v>48</v>
      </c>
      <c r="CB202" s="155" t="s">
        <v>49</v>
      </c>
      <c r="CC202" s="123" t="s">
        <v>49</v>
      </c>
      <c r="CD202" s="184" t="s">
        <v>49</v>
      </c>
      <c r="CE202" s="164" t="s">
        <v>64</v>
      </c>
      <c r="CF202" s="122" t="s">
        <v>45</v>
      </c>
      <c r="CG202" s="185" t="s">
        <v>45</v>
      </c>
      <c r="CH202" s="155" t="s">
        <v>46</v>
      </c>
      <c r="CI202" s="169" t="s">
        <v>64</v>
      </c>
      <c r="CJ202" s="200" t="s">
        <v>55</v>
      </c>
      <c r="CK202" s="153" t="s">
        <v>52</v>
      </c>
      <c r="CL202" s="123" t="s">
        <v>49</v>
      </c>
      <c r="CM202" s="175" t="s">
        <v>52</v>
      </c>
      <c r="CN202" s="165" t="s">
        <v>52</v>
      </c>
      <c r="CO202" s="122" t="s">
        <v>57</v>
      </c>
      <c r="CP202" s="185" t="s">
        <v>51</v>
      </c>
      <c r="CQ202" s="165" t="s">
        <v>51</v>
      </c>
      <c r="CR202" s="118" t="s">
        <v>49</v>
      </c>
      <c r="CS202" s="184" t="s">
        <v>45</v>
      </c>
      <c r="CT202" s="201" t="s">
        <v>48</v>
      </c>
      <c r="CU202" s="118" t="s">
        <v>68</v>
      </c>
      <c r="CV202" s="184" t="s">
        <v>45</v>
      </c>
      <c r="CW202" s="155" t="s">
        <v>48</v>
      </c>
      <c r="CX202" s="118" t="s">
        <v>60</v>
      </c>
      <c r="CY202" s="175" t="s">
        <v>63</v>
      </c>
      <c r="CZ202" s="123" t="s">
        <v>45</v>
      </c>
      <c r="DA202" s="60"/>
      <c r="DB202" s="60"/>
      <c r="DC202" s="60"/>
      <c r="DD202" s="60"/>
      <c r="DE202" s="60"/>
      <c r="DF202" s="60"/>
      <c r="DG202" s="60"/>
      <c r="DH202" s="60"/>
      <c r="DI202" s="60"/>
      <c r="DJ202" s="60"/>
      <c r="DK202" s="60"/>
      <c r="DL202" s="60"/>
      <c r="DM202" s="60"/>
      <c r="DN202" s="60"/>
      <c r="DO202" s="60"/>
      <c r="DP202" s="60"/>
      <c r="DQ202" s="60"/>
      <c r="DR202" s="60"/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</row>
    <row r="203" spans="70:209" ht="15.75" thickBot="1" x14ac:dyDescent="0.3">
      <c r="BS203" s="145">
        <f>SUM(BS139, -BS140)</f>
        <v>1.2000000000000005E-3</v>
      </c>
      <c r="BT203" s="117">
        <f>SUM(BT139, -BT140)</f>
        <v>3.5999999999999999E-3</v>
      </c>
      <c r="BU203" s="180">
        <f>SUM(BU141, -BU142)</f>
        <v>5.4999999999999997E-3</v>
      </c>
      <c r="BV203" s="154">
        <f>SUM(BV140, -BV141)</f>
        <v>4.8000000000000004E-3</v>
      </c>
      <c r="BW203" s="117">
        <f>SUM(BW137, -BW138)</f>
        <v>9.9999999999999742E-4</v>
      </c>
      <c r="BX203" s="177">
        <f>SUM(BX137, -BX138)</f>
        <v>6.0000000000000019E-3</v>
      </c>
      <c r="BY203" s="225">
        <f>SUM(BY141, -BY142)</f>
        <v>4.5000000000000005E-3</v>
      </c>
      <c r="BZ203" s="15">
        <f>SUM(BZ136, -BZ137)</f>
        <v>5.6000000000000008E-3</v>
      </c>
      <c r="CA203" s="152">
        <f>SUM(CA138, -CA139)</f>
        <v>1.7000000000000001E-3</v>
      </c>
      <c r="CB203" s="147">
        <f>SUM(CB137, -CB138)</f>
        <v>4.5000000000000005E-3</v>
      </c>
      <c r="CC203" s="121">
        <f>SUM(CC137, -CC138)</f>
        <v>7.6000000000000026E-3</v>
      </c>
      <c r="CD203" s="180">
        <f>SUM(CD137, -CD138)</f>
        <v>3.0000000000000027E-3</v>
      </c>
      <c r="CE203" s="147">
        <f>SUM(CE142, -CE143)</f>
        <v>6.5999999999999948E-3</v>
      </c>
      <c r="CF203" s="209">
        <f>SUM(CF137, -CF138)</f>
        <v>6.8000000000000005E-3</v>
      </c>
      <c r="CG203" s="188">
        <f>SUM(CG137, -CG138)</f>
        <v>1.2999999999999991E-3</v>
      </c>
      <c r="CH203" s="247">
        <f>SUM(CH138, -CH139)</f>
        <v>4.2999999999999983E-3</v>
      </c>
      <c r="CI203" s="121">
        <f>SUM(CI142, -CI143)</f>
        <v>1.6000000000000042E-3</v>
      </c>
      <c r="CJ203" s="179">
        <f>SUM(CJ140, -CJ141)</f>
        <v>1.8999999999999989E-3</v>
      </c>
      <c r="CK203" s="154">
        <f>SUM(CK140, -CK141)</f>
        <v>2.8999999999999998E-3</v>
      </c>
      <c r="CL203" s="121">
        <f>SUM(CL138, -CL139)</f>
        <v>4.2999999999999983E-3</v>
      </c>
      <c r="CM203" s="176">
        <f>SUM(CM140, -CM141)</f>
        <v>1.2199999999999999E-2</v>
      </c>
      <c r="CN203" s="154">
        <f>SUM(CN140, -CN141)</f>
        <v>7.6999999999999985E-3</v>
      </c>
      <c r="CO203" s="117">
        <f>SUM(CO139, -CO140)</f>
        <v>1.2500000000000001E-2</v>
      </c>
      <c r="CP203" s="180">
        <f>SUM(CP139, -CP140)</f>
        <v>7.6E-3</v>
      </c>
      <c r="CQ203" s="147">
        <f>SUM(CQ140, -CQ141)</f>
        <v>7.9000000000000008E-3</v>
      </c>
      <c r="CR203" s="121">
        <f>SUM(CR137, -CR138)</f>
        <v>9.1000000000000004E-3</v>
      </c>
      <c r="CS203" s="188">
        <f>SUM(CS138, -CS139)</f>
        <v>1.0999999999999999E-2</v>
      </c>
      <c r="CT203" s="147">
        <f>SUM(CT138, -CT139)</f>
        <v>1.0599999999999998E-2</v>
      </c>
      <c r="CU203" s="117">
        <f>SUM(CU137, -CU138)</f>
        <v>7.4000000000000003E-3</v>
      </c>
      <c r="CV203" s="188">
        <f>SUM(CV138, -CV139)</f>
        <v>4.1000000000000012E-3</v>
      </c>
      <c r="CW203" s="147">
        <f>SUM(CW138, -CW139)</f>
        <v>4.7000000000000002E-3</v>
      </c>
      <c r="CX203" s="121">
        <f>SUM(CX138, -CX139)</f>
        <v>8.0999999999999996E-3</v>
      </c>
      <c r="CY203" s="177">
        <f>SUM(CY142, -CY143)</f>
        <v>3.2000000000000015E-3</v>
      </c>
      <c r="CZ203" s="209">
        <f>SUM(CZ139, -CZ140)</f>
        <v>1.0800000000000001E-2</v>
      </c>
      <c r="DA203" s="6">
        <f>SUM(DA191, -DA197)</f>
        <v>0</v>
      </c>
      <c r="DB203" s="6">
        <f>SUM(DB190, -DB196)</f>
        <v>0</v>
      </c>
      <c r="DC203" s="6">
        <f>SUM(DC190, -DC196)</f>
        <v>0</v>
      </c>
      <c r="DD203" s="6">
        <f>SUM(DD190, -DD196)</f>
        <v>0</v>
      </c>
      <c r="DE203" s="6">
        <f>SUM(DE190, -DE196)</f>
        <v>0</v>
      </c>
      <c r="DF203" s="6">
        <f>SUM(DF190, -DF196,)</f>
        <v>0</v>
      </c>
      <c r="DG203" s="6">
        <f>SUM(DG191, -DG197)</f>
        <v>0</v>
      </c>
      <c r="DH203" s="6">
        <f>SUM(DH190, -DH196)</f>
        <v>0</v>
      </c>
      <c r="DI203" s="6">
        <f>SUM(DI190, -DI196)</f>
        <v>0</v>
      </c>
      <c r="DJ203" s="6">
        <f>SUM(DJ190, -DJ196)</f>
        <v>0</v>
      </c>
      <c r="DK203" s="6">
        <f>SUM(DK190, -DK196)</f>
        <v>0</v>
      </c>
      <c r="DL203" s="6">
        <f>SUM(DL190, -DL196,)</f>
        <v>0</v>
      </c>
      <c r="DM203" s="6">
        <f>SUM(DM191, -DM197)</f>
        <v>0</v>
      </c>
      <c r="DN203" s="6">
        <f>SUM(DN190, -DN196)</f>
        <v>0</v>
      </c>
      <c r="DO203" s="6">
        <f>SUM(DO190, -DO196)</f>
        <v>0</v>
      </c>
      <c r="DP203" s="6">
        <f>SUM(DP190, -DP196)</f>
        <v>0</v>
      </c>
      <c r="DQ203" s="6">
        <f>SUM(DQ190, -DQ196)</f>
        <v>0</v>
      </c>
      <c r="DR203" s="6">
        <f>SUM(DR190, -DR196,)</f>
        <v>0</v>
      </c>
      <c r="DS203" s="6">
        <f>SUM(DS191, -DS197)</f>
        <v>0</v>
      </c>
      <c r="DT203" s="6">
        <f>SUM(DT190, -DT196)</f>
        <v>0</v>
      </c>
      <c r="DU203" s="6">
        <f>SUM(DU190, -DU196)</f>
        <v>0</v>
      </c>
      <c r="DV203" s="6">
        <f>SUM(DV190, -DV196)</f>
        <v>0</v>
      </c>
      <c r="DW203" s="6">
        <f>SUM(DW190, -DW196)</f>
        <v>0</v>
      </c>
      <c r="DX203" s="6">
        <f>SUM(DX190, -DX196,)</f>
        <v>0</v>
      </c>
      <c r="DY203" s="6">
        <f>SUM(DY191, -DY197)</f>
        <v>0</v>
      </c>
      <c r="DZ203" s="6">
        <f>SUM(DZ190, -DZ196)</f>
        <v>0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6">
        <f>SUM(EK190, -EK196)</f>
        <v>0</v>
      </c>
      <c r="EL203" s="6">
        <f>SUM(EL190, -EL196)</f>
        <v>0</v>
      </c>
      <c r="EM203" s="6">
        <f>SUM(EM190, -EM196)</f>
        <v>0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</row>
    <row r="204" spans="70:209" ht="15.75" thickBot="1" x14ac:dyDescent="0.3">
      <c r="BS204" s="165" t="s">
        <v>44</v>
      </c>
      <c r="BT204" s="169" t="s">
        <v>41</v>
      </c>
      <c r="BU204" s="184" t="s">
        <v>36</v>
      </c>
      <c r="BV204" s="159" t="s">
        <v>36</v>
      </c>
      <c r="BW204" s="189" t="s">
        <v>51</v>
      </c>
      <c r="BX204" s="264" t="s">
        <v>54</v>
      </c>
      <c r="BY204" s="224" t="s">
        <v>42</v>
      </c>
      <c r="BZ204" s="23" t="s">
        <v>51</v>
      </c>
      <c r="CA204" s="158" t="s">
        <v>84</v>
      </c>
      <c r="CB204" s="153" t="s">
        <v>67</v>
      </c>
      <c r="CC204" s="115" t="s">
        <v>67</v>
      </c>
      <c r="CD204" s="175" t="s">
        <v>52</v>
      </c>
      <c r="CE204" s="153" t="s">
        <v>52</v>
      </c>
      <c r="CF204" s="123" t="s">
        <v>46</v>
      </c>
      <c r="CG204" s="175" t="s">
        <v>52</v>
      </c>
      <c r="CH204" s="157" t="s">
        <v>45</v>
      </c>
      <c r="CI204" s="123" t="s">
        <v>45</v>
      </c>
      <c r="CJ204" s="187" t="s">
        <v>64</v>
      </c>
      <c r="CK204" s="143" t="s">
        <v>70</v>
      </c>
      <c r="CL204" s="189" t="s">
        <v>52</v>
      </c>
      <c r="CM204" s="178" t="s">
        <v>49</v>
      </c>
      <c r="CN204" s="157" t="s">
        <v>60</v>
      </c>
      <c r="CO204" s="115" t="s">
        <v>52</v>
      </c>
      <c r="CP204" s="178" t="s">
        <v>49</v>
      </c>
      <c r="CQ204" s="186" t="s">
        <v>54</v>
      </c>
      <c r="CR204" s="122" t="s">
        <v>51</v>
      </c>
      <c r="CS204" s="182" t="s">
        <v>54</v>
      </c>
      <c r="CT204" s="157" t="s">
        <v>51</v>
      </c>
      <c r="CU204" s="115" t="s">
        <v>63</v>
      </c>
      <c r="CV204" s="187" t="s">
        <v>48</v>
      </c>
      <c r="CW204" s="157" t="s">
        <v>45</v>
      </c>
      <c r="CX204" s="122" t="s">
        <v>45</v>
      </c>
      <c r="CY204" s="184" t="s">
        <v>45</v>
      </c>
      <c r="CZ204" s="118" t="s">
        <v>49</v>
      </c>
      <c r="DA204" s="60"/>
      <c r="DB204" s="60"/>
      <c r="DC204" s="60"/>
      <c r="DD204" s="60"/>
      <c r="DE204" s="60"/>
      <c r="DF204" s="60"/>
      <c r="DG204" s="60"/>
      <c r="DH204" s="60"/>
      <c r="DI204" s="60"/>
      <c r="DJ204" s="60"/>
      <c r="DK204" s="60"/>
      <c r="DL204" s="60"/>
      <c r="DM204" s="60"/>
      <c r="DN204" s="60"/>
      <c r="DO204" s="60"/>
      <c r="DP204" s="60"/>
      <c r="DQ204" s="60"/>
      <c r="DR204" s="60"/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</row>
    <row r="205" spans="70:209" ht="15.75" thickBot="1" x14ac:dyDescent="0.3">
      <c r="BS205" s="149">
        <f>SUM(BS137, -BS138)</f>
        <v>8.0000000000000036E-4</v>
      </c>
      <c r="BT205" s="119">
        <f>SUM(BT138, -BT139)</f>
        <v>3.0000000000000009E-3</v>
      </c>
      <c r="BU205" s="188">
        <f>SUM(BU137, -BU138)</f>
        <v>5.000000000000001E-3</v>
      </c>
      <c r="BV205" s="167">
        <f>SUM(BV137, -BV138)</f>
        <v>1.0000000000000286E-4</v>
      </c>
      <c r="BW205" s="119">
        <f>SUM(BW139, -BW140)</f>
        <v>4.0000000000000007E-4</v>
      </c>
      <c r="BX205" s="179">
        <f>SUM(BX140, -BX141)</f>
        <v>3.3E-3</v>
      </c>
      <c r="BY205" s="226">
        <f>SUM(BY136, -BY137)</f>
        <v>4.0999999999999995E-3</v>
      </c>
      <c r="BZ205" s="97">
        <f>SUM(BZ141, -BZ142)</f>
        <v>4.0000000000000001E-3</v>
      </c>
      <c r="CA205" s="237">
        <f>SUM(CA140, -CA141)</f>
        <v>1.2999999999999999E-3</v>
      </c>
      <c r="CB205" s="167">
        <f>SUM(CB140, -CB141)</f>
        <v>2.0999999999999999E-3</v>
      </c>
      <c r="CC205" s="209">
        <f>SUM(CC141, -CC140)</f>
        <v>-2.1000000000000003E-3</v>
      </c>
      <c r="CD205" s="274">
        <f>SUM(CD140, -CD141)</f>
        <v>2.3000000000000004E-3</v>
      </c>
      <c r="CE205" s="247">
        <f>SUM(CE140, -CE141)</f>
        <v>5.3E-3</v>
      </c>
      <c r="CF205" s="248">
        <f>SUM(CF138, -CF139)</f>
        <v>6.3999999999999994E-3</v>
      </c>
      <c r="CG205" s="274">
        <f>SUM(CG139, -CG140)</f>
        <v>8.9999999999999802E-4</v>
      </c>
      <c r="CH205" s="167">
        <f>SUM(CH137, -CH138)</f>
        <v>3.7000000000000019E-3</v>
      </c>
      <c r="CI205" s="209">
        <f>SUM(CI137, -CI138)</f>
        <v>8.9999999999999802E-4</v>
      </c>
      <c r="CJ205" s="179">
        <f>SUM(CJ142, -CJ143)</f>
        <v>2.0000000000000573E-4</v>
      </c>
      <c r="CK205" s="149">
        <f>SUM(CK139, -CK140)</f>
        <v>1.2000000000000001E-3</v>
      </c>
      <c r="CL205" s="248">
        <f>SUM(CL140, -CL141)</f>
        <v>4.0000000000000002E-4</v>
      </c>
      <c r="CM205" s="179">
        <f>SUM(CM138, -CM139)</f>
        <v>3.4000000000000002E-3</v>
      </c>
      <c r="CN205" s="149">
        <f>SUM(CN137, -CN138)</f>
        <v>6.0999999999999978E-3</v>
      </c>
      <c r="CO205" s="248">
        <f>SUM(CO140, -CO141)</f>
        <v>4.3E-3</v>
      </c>
      <c r="CP205" s="179">
        <f>SUM(CP137, -CP138)</f>
        <v>5.1000000000000004E-3</v>
      </c>
      <c r="CQ205" s="149">
        <f>SUM(CQ139, -CQ140)</f>
        <v>7.4999999999999997E-3</v>
      </c>
      <c r="CR205" s="119">
        <f>SUM(CR139, -CR140)</f>
        <v>4.0000000000000002E-4</v>
      </c>
      <c r="CS205" s="179">
        <f>SUM(CS140, -CS141)</f>
        <v>1.7999999999999995E-3</v>
      </c>
      <c r="CT205" s="149">
        <f>SUM(CT140, -CT141)</f>
        <v>8.5000000000000006E-3</v>
      </c>
      <c r="CU205" s="209">
        <f>SUM(CU142, -CU143)</f>
        <v>5.0000000000000044E-4</v>
      </c>
      <c r="CV205" s="179">
        <f>SUM(CV137, -CV138)</f>
        <v>9.9999999999999395E-5</v>
      </c>
      <c r="CW205" s="167">
        <f>SUM(CW137, -CW138)</f>
        <v>2.8999999999999998E-3</v>
      </c>
      <c r="CX205" s="209">
        <f>SUM(CX139, -CX140)</f>
        <v>2.0999999999999999E-3</v>
      </c>
      <c r="CY205" s="188">
        <f>SUM(CY139, -CY140)</f>
        <v>1.8999999999999998E-3</v>
      </c>
      <c r="CZ205" s="121">
        <f>SUM(CZ138, -CZ139)</f>
        <v>6.3E-3</v>
      </c>
      <c r="DA205" s="6">
        <f>SUM(DA190, -DA196)</f>
        <v>0</v>
      </c>
      <c r="DB205" s="6">
        <f>SUM(DB191, -DB197)</f>
        <v>0</v>
      </c>
      <c r="DC205" s="6">
        <f>SUM(DC190, -DC195)</f>
        <v>0</v>
      </c>
      <c r="DD205" s="6">
        <f>SUM(DD191, -DD197)</f>
        <v>0</v>
      </c>
      <c r="DE205" s="6">
        <f>SUM(DE191, -DE197)</f>
        <v>0</v>
      </c>
      <c r="DF205" s="6">
        <f>SUM(DF191, -DF197)</f>
        <v>0</v>
      </c>
      <c r="DG205" s="6">
        <f>SUM(DG190, -DG196)</f>
        <v>0</v>
      </c>
      <c r="DH205" s="6">
        <f>SUM(DH191, -DH197)</f>
        <v>0</v>
      </c>
      <c r="DI205" s="6">
        <f>SUM(DI190, -DI195)</f>
        <v>0</v>
      </c>
      <c r="DJ205" s="6">
        <f>SUM(DJ191, -DJ197)</f>
        <v>0</v>
      </c>
      <c r="DK205" s="6">
        <f>SUM(DK191, -DK197)</f>
        <v>0</v>
      </c>
      <c r="DL205" s="6">
        <f>SUM(DL191, -DL197)</f>
        <v>0</v>
      </c>
      <c r="DM205" s="6">
        <f>SUM(DM190, -DM196)</f>
        <v>0</v>
      </c>
      <c r="DN205" s="6">
        <f>SUM(DN191, -DN197)</f>
        <v>0</v>
      </c>
      <c r="DO205" s="6">
        <f>SUM(DO190, -DO195)</f>
        <v>0</v>
      </c>
      <c r="DP205" s="6">
        <f>SUM(DP191, -DP197)</f>
        <v>0</v>
      </c>
      <c r="DQ205" s="6">
        <f>SUM(DQ191, -DQ197)</f>
        <v>0</v>
      </c>
      <c r="DR205" s="6">
        <f>SUM(DR191, -DR197)</f>
        <v>0</v>
      </c>
      <c r="DS205" s="6">
        <f>SUM(DS190, -DS196)</f>
        <v>0</v>
      </c>
      <c r="DT205" s="6">
        <f>SUM(DT191, -DT197)</f>
        <v>0</v>
      </c>
      <c r="DU205" s="6">
        <f>SUM(DU190, -DU195)</f>
        <v>0</v>
      </c>
      <c r="DV205" s="6">
        <f>SUM(DV191, -DV197)</f>
        <v>0</v>
      </c>
      <c r="DW205" s="6">
        <f>SUM(DW191, -DW197)</f>
        <v>0</v>
      </c>
      <c r="DX205" s="6">
        <f>SUM(DX191, -DX197)</f>
        <v>0</v>
      </c>
      <c r="DY205" s="6">
        <f>SUM(DY190, -DY196)</f>
        <v>0</v>
      </c>
      <c r="DZ205" s="6">
        <f>SUM(DZ191, -DZ197)</f>
        <v>0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6">
        <f>SUM(EK190, -EK195)</f>
        <v>0</v>
      </c>
      <c r="EL205" s="6">
        <f>SUM(EL191, -EL197)</f>
        <v>0</v>
      </c>
      <c r="EM205" s="6">
        <f>SUM(EM191, -EM197)</f>
        <v>0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</row>
    <row r="206" spans="70:209" x14ac:dyDescent="0.25">
      <c r="BR206" t="s">
        <v>62</v>
      </c>
    </row>
    <row r="211" spans="2:36" ht="15.75" thickBot="1" x14ac:dyDescent="0.3">
      <c r="AA211" t="s">
        <v>62</v>
      </c>
      <c r="AB211" t="s">
        <v>62</v>
      </c>
    </row>
    <row r="212" spans="2:36" ht="15.75" thickBot="1" x14ac:dyDescent="0.3">
      <c r="B212" s="55" t="s">
        <v>95</v>
      </c>
      <c r="C212" s="55" t="s">
        <v>86</v>
      </c>
      <c r="D212" s="55" t="s">
        <v>91</v>
      </c>
      <c r="E212" s="306" t="s">
        <v>62</v>
      </c>
      <c r="F212" s="140"/>
      <c r="X212" s="55" t="s">
        <v>97</v>
      </c>
      <c r="Y212" s="55" t="s">
        <v>86</v>
      </c>
      <c r="Z212" s="55" t="s">
        <v>98</v>
      </c>
      <c r="AA212" s="55" t="s">
        <v>101</v>
      </c>
      <c r="AB212" s="55" t="s">
        <v>100</v>
      </c>
      <c r="AC212" s="55" t="s">
        <v>102</v>
      </c>
      <c r="AD212" s="55" t="s">
        <v>99</v>
      </c>
      <c r="AE212" s="55" t="s">
        <v>100</v>
      </c>
      <c r="AF212" s="55" t="s">
        <v>101</v>
      </c>
      <c r="AG212" s="55" t="s">
        <v>100</v>
      </c>
      <c r="AH212" s="55" t="s">
        <v>102</v>
      </c>
      <c r="AI212" t="s">
        <v>62</v>
      </c>
      <c r="AJ212" t="s">
        <v>62</v>
      </c>
    </row>
    <row r="213" spans="2:36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1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</row>
    <row r="214" spans="2:36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2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</row>
    <row r="215" spans="2:36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8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</row>
    <row r="216" spans="2:36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90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</row>
    <row r="217" spans="2:36" ht="15.75" thickBot="1" x14ac:dyDescent="0.3">
      <c r="B217" s="93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7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</row>
    <row r="218" spans="2:36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3">
        <v>-4.6699999999999998E-2</v>
      </c>
      <c r="G218" s="93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9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</row>
    <row r="219" spans="2:36" ht="15.75" thickBot="1" x14ac:dyDescent="0.3">
      <c r="B219" s="16">
        <v>-4.19E-2</v>
      </c>
      <c r="C219" s="93">
        <v>-4.5600000000000002E-2</v>
      </c>
      <c r="D219" s="16">
        <v>-6.9500000000000006E-2</v>
      </c>
      <c r="E219" s="93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6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</row>
    <row r="220" spans="2:36" ht="15.75" thickBot="1" x14ac:dyDescent="0.3">
      <c r="B220" s="301">
        <v>-5.2699999999999997E-2</v>
      </c>
      <c r="C220" s="301">
        <v>-7.0300000000000001E-2</v>
      </c>
      <c r="D220" s="302">
        <v>-7.5499999999999998E-2</v>
      </c>
      <c r="E220" s="303">
        <v>-5.8299999999999998E-2</v>
      </c>
      <c r="F220" s="301">
        <v>-5.91E-2</v>
      </c>
      <c r="G220" s="303">
        <v>-9.0399999999999994E-2</v>
      </c>
      <c r="H220" s="302">
        <v>-9.8599999999999993E-2</v>
      </c>
      <c r="I220" s="302">
        <v>-0.10970000000000001</v>
      </c>
      <c r="J220" s="302">
        <v>-9.1700000000000004E-2</v>
      </c>
      <c r="K220" s="302">
        <v>-0.13059999999999999</v>
      </c>
      <c r="L220" s="302">
        <v>-0.1368</v>
      </c>
      <c r="M220" s="302">
        <v>-0.17</v>
      </c>
      <c r="N220" s="302">
        <v>-0.1593</v>
      </c>
      <c r="O220" s="302">
        <v>-0.17</v>
      </c>
      <c r="P220" s="302">
        <v>-0.1714</v>
      </c>
      <c r="Q220" s="302">
        <v>-0.1726</v>
      </c>
      <c r="R220" s="302">
        <v>-0.16420000000000001</v>
      </c>
      <c r="S220" s="302">
        <v>-0.1958</v>
      </c>
      <c r="T220" s="302">
        <v>-0.1802</v>
      </c>
      <c r="U220" s="302">
        <v>-0.19239999999999999</v>
      </c>
      <c r="V220" s="302">
        <v>-0.23169999999999999</v>
      </c>
      <c r="W220" s="302">
        <v>-0.24099999999999999</v>
      </c>
      <c r="X220" s="302">
        <v>-0.23619999999999999</v>
      </c>
      <c r="Y220" s="304">
        <v>-0.24030000000000001</v>
      </c>
      <c r="Z220" s="302">
        <v>-0.24679999999999999</v>
      </c>
      <c r="AA220" s="302">
        <v>-0.21879999999999999</v>
      </c>
      <c r="AB220" s="302">
        <v>-0.21049999999999999</v>
      </c>
      <c r="AC220" s="93">
        <v>-0.1956</v>
      </c>
      <c r="AD220" s="93">
        <v>-0.1991</v>
      </c>
      <c r="AE220" s="93">
        <v>-0.23480000000000001</v>
      </c>
      <c r="AF220" s="93">
        <v>-0.24640000000000001</v>
      </c>
      <c r="AG220" s="93">
        <v>-0.2276</v>
      </c>
      <c r="AH220" s="93">
        <v>-0.24679999999999999</v>
      </c>
    </row>
    <row r="221" spans="2:36" ht="15.75" thickBot="1" x14ac:dyDescent="0.3">
      <c r="AI221" t="s">
        <v>62</v>
      </c>
      <c r="AJ221" t="s">
        <v>62</v>
      </c>
    </row>
    <row r="222" spans="2:36" ht="15.75" thickBot="1" x14ac:dyDescent="0.3">
      <c r="X222" s="55" t="s">
        <v>97</v>
      </c>
      <c r="Y222" s="55" t="s">
        <v>86</v>
      </c>
      <c r="Z222" s="55" t="s">
        <v>91</v>
      </c>
      <c r="AA222" s="55" t="s">
        <v>101</v>
      </c>
      <c r="AB222" s="55" t="s">
        <v>100</v>
      </c>
      <c r="AC222" s="55" t="s">
        <v>102</v>
      </c>
      <c r="AD222" s="55" t="s">
        <v>99</v>
      </c>
      <c r="AE222" s="55" t="s">
        <v>100</v>
      </c>
      <c r="AF222" s="55" t="s">
        <v>101</v>
      </c>
      <c r="AG222" s="55" t="s">
        <v>100</v>
      </c>
      <c r="AH222" s="55" t="s">
        <v>102</v>
      </c>
      <c r="AJ222" t="s">
        <v>62</v>
      </c>
    </row>
    <row r="223" spans="2:36" ht="15.75" thickBot="1" x14ac:dyDescent="0.3">
      <c r="U223" s="11" t="s">
        <v>43</v>
      </c>
      <c r="V223" t="s">
        <v>62</v>
      </c>
      <c r="W223" t="s">
        <v>62</v>
      </c>
      <c r="X223" s="91">
        <v>3.0800000000000001E-2</v>
      </c>
      <c r="Y223" s="91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</row>
    <row r="224" spans="2:36" ht="15.75" thickBot="1" x14ac:dyDescent="0.3">
      <c r="U224" s="18" t="s">
        <v>50</v>
      </c>
      <c r="X224" s="137">
        <v>1.77E-2</v>
      </c>
      <c r="Y224" s="89">
        <v>2.9100000000000001E-2</v>
      </c>
      <c r="Z224" s="41">
        <v>3.6999999999999998E-2</v>
      </c>
      <c r="AA224" s="16">
        <v>3.5400000000000001E-2</v>
      </c>
      <c r="AB224" s="93">
        <v>3.0499999999999999E-2</v>
      </c>
      <c r="AC224" s="93">
        <v>4.5400000000000003E-2</v>
      </c>
      <c r="AD224" s="93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</row>
    <row r="225" spans="21:34" ht="15.75" thickBot="1" x14ac:dyDescent="0.3">
      <c r="U225" s="23" t="s">
        <v>56</v>
      </c>
      <c r="W225" t="s">
        <v>62</v>
      </c>
      <c r="X225" s="89">
        <v>1.2699999999999999E-2</v>
      </c>
      <c r="Y225" s="137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</row>
    <row r="226" spans="21:34" ht="15.75" thickBot="1" x14ac:dyDescent="0.3">
      <c r="U226" s="27" t="s">
        <v>61</v>
      </c>
      <c r="X226" s="87">
        <v>4.7999999999999996E-3</v>
      </c>
      <c r="Y226" s="87">
        <v>6.9999999999999999E-4</v>
      </c>
      <c r="Z226" s="16">
        <v>1.32E-2</v>
      </c>
      <c r="AA226" s="93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3">
        <v>6.1999999999999998E-3</v>
      </c>
      <c r="AF226" s="93">
        <v>-5.4000000000000003E-3</v>
      </c>
      <c r="AG226" s="93">
        <v>1.34E-2</v>
      </c>
      <c r="AH226" s="16">
        <v>-3.8999999999999998E-3</v>
      </c>
    </row>
    <row r="227" spans="21:34" ht="15.75" thickBot="1" x14ac:dyDescent="0.3">
      <c r="U227" s="32" t="s">
        <v>66</v>
      </c>
      <c r="X227" s="88">
        <v>-2.3999999999999998E-3</v>
      </c>
      <c r="Y227" s="90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3">
        <v>-5.7999999999999996E-3</v>
      </c>
    </row>
    <row r="228" spans="21:34" ht="15.75" thickBot="1" x14ac:dyDescent="0.3">
      <c r="U228" s="36" t="s">
        <v>69</v>
      </c>
      <c r="X228" s="90">
        <v>-1.23E-2</v>
      </c>
      <c r="Y228" s="88">
        <v>-9.7999999999999997E-3</v>
      </c>
      <c r="Z228" s="93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</row>
    <row r="229" spans="21:34" ht="15.75" thickBot="1" x14ac:dyDescent="0.3">
      <c r="U229" s="42" t="s">
        <v>71</v>
      </c>
      <c r="X229" s="92">
        <v>-1.78E-2</v>
      </c>
      <c r="Y229" s="92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</row>
    <row r="230" spans="21:34" ht="15.75" thickBot="1" x14ac:dyDescent="0.3">
      <c r="U230" s="45" t="s">
        <v>72</v>
      </c>
      <c r="X230" s="86">
        <v>-3.3500000000000002E-2</v>
      </c>
      <c r="Y230" s="86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</row>
  </sheetData>
  <customSheetViews>
    <customSheetView guid="{7FB8B549-326C-4BEC-8C8D-0E9173EDA60F}" scale="115" topLeftCell="CR132">
      <selection activeCell="CR132" sqref="A132:XFD132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2019-02-18T08:30:32Z</dcterms:modified>
</cp:coreProperties>
</file>