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Y201" i="1" l="1"/>
  <c r="EY191" i="1"/>
  <c r="EY203" i="1"/>
  <c r="EY193" i="1"/>
  <c r="EY195" i="1"/>
  <c r="EY199" i="1"/>
  <c r="EY185" i="1"/>
  <c r="EY161" i="1"/>
  <c r="EY205" i="1"/>
  <c r="EY179" i="1"/>
  <c r="EY197" i="1"/>
  <c r="EY169" i="1"/>
  <c r="EY175" i="1"/>
  <c r="EY173" i="1"/>
  <c r="EY189" i="1"/>
  <c r="EY157" i="1"/>
  <c r="EY183" i="1"/>
  <c r="EY167" i="1"/>
  <c r="EY187" i="1"/>
  <c r="EY159" i="1"/>
  <c r="EY163" i="1"/>
  <c r="EY171" i="1"/>
  <c r="EY177" i="1"/>
  <c r="EY165" i="1"/>
  <c r="EY181" i="1"/>
  <c r="EY153" i="1"/>
  <c r="EY155" i="1"/>
  <c r="EY151" i="1"/>
  <c r="EY120" i="1"/>
  <c r="EY112" i="1"/>
  <c r="EY114" i="1"/>
  <c r="EY106" i="1"/>
  <c r="EY118" i="1"/>
  <c r="EY116" i="1"/>
  <c r="EY108" i="1"/>
  <c r="EY102" i="1"/>
  <c r="EY110" i="1"/>
  <c r="EY96" i="1"/>
  <c r="EY100" i="1"/>
  <c r="EY104" i="1"/>
  <c r="EY98" i="1"/>
  <c r="EY92" i="1"/>
  <c r="EY94" i="1"/>
  <c r="EY90" i="1"/>
  <c r="EY82" i="1"/>
  <c r="EY86" i="1"/>
  <c r="EY88" i="1"/>
  <c r="EY76" i="1"/>
  <c r="EY84" i="1"/>
  <c r="EY78" i="1"/>
  <c r="EY72" i="1"/>
  <c r="EY80" i="1"/>
  <c r="EY74" i="1"/>
  <c r="EY70" i="1"/>
  <c r="EY68" i="1"/>
  <c r="EY66" i="1"/>
  <c r="EX201" i="1" l="1"/>
  <c r="EX205" i="1"/>
  <c r="EX195" i="1"/>
  <c r="EX197" i="1"/>
  <c r="EX187" i="1"/>
  <c r="EX179" i="1"/>
  <c r="EX191" i="1"/>
  <c r="EX193" i="1"/>
  <c r="EX181" i="1"/>
  <c r="EX183" i="1"/>
  <c r="EX199" i="1"/>
  <c r="EX203" i="1"/>
  <c r="EX189" i="1"/>
  <c r="EX169" i="1"/>
  <c r="EX173" i="1"/>
  <c r="EX185" i="1"/>
  <c r="EX175" i="1"/>
  <c r="EX177" i="1"/>
  <c r="EX165" i="1"/>
  <c r="EX167" i="1"/>
  <c r="EX171" i="1"/>
  <c r="EX159" i="1"/>
  <c r="EX161" i="1"/>
  <c r="EX163" i="1"/>
  <c r="EX157" i="1"/>
  <c r="EX155" i="1"/>
  <c r="EX153" i="1"/>
  <c r="EX151" i="1"/>
  <c r="EX120" i="1"/>
  <c r="EX118" i="1"/>
  <c r="EX114" i="1"/>
  <c r="EX116" i="1"/>
  <c r="EX112" i="1"/>
  <c r="EX110" i="1"/>
  <c r="EX106" i="1"/>
  <c r="EX108" i="1"/>
  <c r="EX104" i="1"/>
  <c r="EX102" i="1"/>
  <c r="EX100" i="1"/>
  <c r="EX96" i="1"/>
  <c r="EX98" i="1"/>
  <c r="EX88" i="1"/>
  <c r="EX94" i="1"/>
  <c r="EX90" i="1"/>
  <c r="EX92" i="1"/>
  <c r="EX82" i="1"/>
  <c r="EX84" i="1"/>
  <c r="EX86" i="1"/>
  <c r="EX76" i="1"/>
  <c r="EX78" i="1"/>
  <c r="EX72" i="1"/>
  <c r="EX80" i="1"/>
  <c r="EX74" i="1"/>
  <c r="EX70" i="1"/>
  <c r="EX66" i="1"/>
  <c r="EX68" i="1"/>
  <c r="EW193" i="1"/>
  <c r="EW199" i="1"/>
  <c r="EW189" i="1"/>
  <c r="EW205" i="1"/>
  <c r="EW179" i="1"/>
  <c r="EW197" i="1"/>
  <c r="EW203" i="1"/>
  <c r="EW201" i="1"/>
  <c r="EW191" i="1"/>
  <c r="EW177" i="1"/>
  <c r="EW187" i="1"/>
  <c r="EW195" i="1"/>
  <c r="EW183" i="1"/>
  <c r="EW171" i="1"/>
  <c r="EW175" i="1"/>
  <c r="EW181" i="1"/>
  <c r="EW185" i="1"/>
  <c r="EW173" i="1"/>
  <c r="EW169" i="1"/>
  <c r="EW167" i="1"/>
  <c r="EW165" i="1"/>
  <c r="EW163" i="1"/>
  <c r="EW161" i="1"/>
  <c r="EW159" i="1"/>
  <c r="EW157" i="1"/>
  <c r="EW153" i="1"/>
  <c r="EW155" i="1"/>
  <c r="EW151" i="1"/>
  <c r="EW118" i="1"/>
  <c r="EW120" i="1"/>
  <c r="EW112" i="1"/>
  <c r="EW116" i="1"/>
  <c r="EW114" i="1"/>
  <c r="EW110" i="1"/>
  <c r="EW108" i="1"/>
  <c r="EW106" i="1"/>
  <c r="EW104" i="1"/>
  <c r="EW102" i="1"/>
  <c r="EW100" i="1"/>
  <c r="EW98" i="1"/>
  <c r="EW96" i="1"/>
  <c r="EW94" i="1"/>
  <c r="EW90" i="1"/>
  <c r="EW92" i="1"/>
  <c r="EW88" i="1"/>
  <c r="EW86" i="1"/>
  <c r="EW84" i="1"/>
  <c r="EW82" i="1"/>
  <c r="EW80" i="1"/>
  <c r="EW76" i="1"/>
  <c r="EW78" i="1"/>
  <c r="EW72" i="1"/>
  <c r="EW74" i="1"/>
  <c r="EW70" i="1"/>
  <c r="EW68" i="1"/>
  <c r="EW66" i="1"/>
  <c r="EV191" i="1"/>
  <c r="EV205" i="1"/>
  <c r="EV199" i="1"/>
  <c r="EV183" i="1"/>
  <c r="EV193" i="1"/>
  <c r="EV189" i="1"/>
  <c r="EV203" i="1"/>
  <c r="EV201" i="1"/>
  <c r="EV185" i="1"/>
  <c r="EV195" i="1"/>
  <c r="EV181" i="1"/>
  <c r="EV173" i="1"/>
  <c r="EV175" i="1"/>
  <c r="EV187" i="1"/>
  <c r="EV197" i="1"/>
  <c r="EV177" i="1"/>
  <c r="EV179" i="1"/>
  <c r="EV171" i="1"/>
  <c r="EV167" i="1"/>
  <c r="EV169" i="1"/>
  <c r="EV165" i="1"/>
  <c r="EV163" i="1"/>
  <c r="EV159" i="1"/>
  <c r="EV161" i="1"/>
  <c r="EV157" i="1"/>
  <c r="EV153" i="1"/>
  <c r="EV155" i="1"/>
  <c r="EV151" i="1"/>
  <c r="EV120" i="1"/>
  <c r="EV118" i="1"/>
  <c r="EV116" i="1"/>
  <c r="EV114" i="1"/>
  <c r="EV110" i="1"/>
  <c r="EV108" i="1"/>
  <c r="EV112" i="1"/>
  <c r="EV104" i="1"/>
  <c r="EV106" i="1"/>
  <c r="EV100" i="1"/>
  <c r="EV102" i="1"/>
  <c r="EV98" i="1"/>
  <c r="EV88" i="1"/>
  <c r="EV96" i="1"/>
  <c r="EV90" i="1"/>
  <c r="EV94" i="1"/>
  <c r="EV92" i="1"/>
  <c r="EV86" i="1"/>
  <c r="EV84" i="1"/>
  <c r="EV82" i="1"/>
  <c r="EV72" i="1"/>
  <c r="EV78" i="1"/>
  <c r="EV74" i="1"/>
  <c r="EV80" i="1"/>
  <c r="EV70" i="1"/>
  <c r="EV76" i="1"/>
  <c r="EV68" i="1"/>
  <c r="EV66" i="1"/>
  <c r="EU205" i="1"/>
  <c r="EU201" i="1"/>
  <c r="EU203" i="1"/>
  <c r="EU197" i="1"/>
  <c r="EU199" i="1"/>
  <c r="EU195" i="1"/>
  <c r="EU193" i="1"/>
  <c r="EU191" i="1"/>
  <c r="EU189" i="1"/>
  <c r="EU185" i="1"/>
  <c r="EU187" i="1"/>
  <c r="EU183" i="1"/>
  <c r="EU179" i="1"/>
  <c r="EU181" i="1"/>
  <c r="EU177" i="1"/>
  <c r="EU175" i="1"/>
  <c r="EU173" i="1"/>
  <c r="EU171" i="1"/>
  <c r="EU169" i="1"/>
  <c r="EU163" i="1"/>
  <c r="EU167" i="1"/>
  <c r="EU161" i="1"/>
  <c r="EU165" i="1"/>
  <c r="EU159" i="1"/>
  <c r="EU157" i="1"/>
  <c r="EU155" i="1"/>
  <c r="EU153" i="1"/>
  <c r="EU151" i="1"/>
  <c r="EU120" i="1"/>
  <c r="EU116" i="1"/>
  <c r="EU118" i="1"/>
  <c r="EU114" i="1"/>
  <c r="EU112" i="1"/>
  <c r="EU110" i="1"/>
  <c r="EU106" i="1"/>
  <c r="EU108" i="1"/>
  <c r="EU104" i="1"/>
  <c r="EU102" i="1"/>
  <c r="EU100" i="1"/>
  <c r="EU98" i="1"/>
  <c r="EU96" i="1"/>
  <c r="EU94" i="1"/>
  <c r="EU90" i="1"/>
  <c r="EU92" i="1"/>
  <c r="EU88" i="1"/>
  <c r="EU86" i="1"/>
  <c r="EU84" i="1"/>
  <c r="EU82" i="1"/>
  <c r="EU78" i="1"/>
  <c r="EU80" i="1"/>
  <c r="EU76" i="1"/>
  <c r="EU74" i="1"/>
  <c r="EU72" i="1"/>
  <c r="EU70" i="1"/>
  <c r="EU68" i="1"/>
  <c r="EU66" i="1"/>
  <c r="ET193" i="1"/>
  <c r="ET201" i="1"/>
  <c r="ET185" i="1"/>
  <c r="ET205" i="1"/>
  <c r="ET203" i="1"/>
  <c r="ET187" i="1"/>
  <c r="ET179" i="1"/>
  <c r="ET197" i="1"/>
  <c r="ET183" i="1"/>
  <c r="ET173" i="1"/>
  <c r="ET189" i="1"/>
  <c r="ET161" i="1"/>
  <c r="ET195" i="1"/>
  <c r="ET177" i="1"/>
  <c r="ET165" i="1"/>
  <c r="ET191" i="1"/>
  <c r="ET171" i="1"/>
  <c r="ET199" i="1"/>
  <c r="ET175" i="1"/>
  <c r="ET181" i="1"/>
  <c r="ET169" i="1"/>
  <c r="ET159" i="1"/>
  <c r="ET155" i="1"/>
  <c r="ET157" i="1"/>
  <c r="ET163" i="1"/>
  <c r="ET167" i="1"/>
  <c r="ET153" i="1"/>
  <c r="ET151" i="1"/>
  <c r="ET116" i="1"/>
  <c r="ET112" i="1"/>
  <c r="ET120" i="1"/>
  <c r="ET114" i="1"/>
  <c r="ET106" i="1"/>
  <c r="ET118" i="1"/>
  <c r="ET108" i="1"/>
  <c r="ET110" i="1"/>
  <c r="ET104" i="1"/>
  <c r="ET102" i="1"/>
  <c r="ET100" i="1"/>
  <c r="ET98" i="1"/>
  <c r="ET96" i="1"/>
  <c r="ET94" i="1"/>
  <c r="ET92" i="1"/>
  <c r="ET90" i="1"/>
  <c r="ET82" i="1"/>
  <c r="ET88" i="1"/>
  <c r="ET86" i="1"/>
  <c r="ET80" i="1"/>
  <c r="ET78" i="1"/>
  <c r="ET84" i="1"/>
  <c r="ET74" i="1"/>
  <c r="ET76" i="1"/>
  <c r="ET72" i="1"/>
  <c r="ET70" i="1"/>
  <c r="ET68" i="1"/>
  <c r="ET66" i="1"/>
  <c r="ES191" i="1"/>
  <c r="ES195" i="1"/>
  <c r="ES199" i="1"/>
  <c r="ES203" i="1"/>
  <c r="ES189" i="1"/>
  <c r="ES171" i="1"/>
  <c r="ES185" i="1"/>
  <c r="ES205" i="1"/>
  <c r="ES197" i="1"/>
  <c r="ES167" i="1"/>
  <c r="ES177" i="1"/>
  <c r="ES201" i="1"/>
  <c r="ES193" i="1"/>
  <c r="ES165" i="1"/>
  <c r="ES183" i="1"/>
  <c r="ES175" i="1"/>
  <c r="ES173" i="1"/>
  <c r="ES157" i="1"/>
  <c r="ES169" i="1"/>
  <c r="ES187" i="1"/>
  <c r="ES181" i="1"/>
  <c r="ES161" i="1"/>
  <c r="ES179" i="1"/>
  <c r="ES159" i="1"/>
  <c r="ES163" i="1"/>
  <c r="ES155" i="1"/>
  <c r="ES153" i="1"/>
  <c r="ES151" i="1"/>
  <c r="ES118" i="1"/>
  <c r="ES120" i="1"/>
  <c r="ES114" i="1"/>
  <c r="ES112" i="1"/>
  <c r="ES116" i="1"/>
  <c r="ES110" i="1"/>
  <c r="ES108" i="1"/>
  <c r="ES106" i="1"/>
  <c r="ES104" i="1"/>
  <c r="ES102" i="1"/>
  <c r="ES100" i="1"/>
  <c r="ES96" i="1"/>
  <c r="ES98" i="1"/>
  <c r="ES90" i="1"/>
  <c r="ES92" i="1"/>
  <c r="ES88" i="1"/>
  <c r="ES94" i="1"/>
  <c r="ES86" i="1"/>
  <c r="ES84" i="1"/>
  <c r="ES80" i="1"/>
  <c r="ES82" i="1"/>
  <c r="ES72" i="1"/>
  <c r="ES76" i="1"/>
  <c r="ES78" i="1"/>
  <c r="ES74" i="1"/>
  <c r="ES70" i="1"/>
  <c r="ES68" i="1"/>
  <c r="ES66" i="1"/>
  <c r="ER203" i="1"/>
  <c r="ER179" i="1"/>
  <c r="ER197" i="1"/>
  <c r="ER195" i="1"/>
  <c r="ER205" i="1"/>
  <c r="ER201" i="1"/>
  <c r="ER199" i="1"/>
  <c r="ER191" i="1"/>
  <c r="ER193" i="1"/>
  <c r="ER171" i="1"/>
  <c r="ER189" i="1"/>
  <c r="ER185" i="1"/>
  <c r="ER187" i="1"/>
  <c r="ER183" i="1"/>
  <c r="ER169" i="1"/>
  <c r="ER167" i="1"/>
  <c r="ER181" i="1"/>
  <c r="ER177" i="1"/>
  <c r="ER165" i="1"/>
  <c r="ER173" i="1"/>
  <c r="ER161" i="1"/>
  <c r="ER175" i="1"/>
  <c r="ER163" i="1"/>
  <c r="ER159" i="1"/>
  <c r="ER157" i="1"/>
  <c r="ER155" i="1"/>
  <c r="ER153" i="1"/>
  <c r="ER151" i="1"/>
  <c r="ER120" i="1"/>
  <c r="ER116" i="1"/>
  <c r="ER118" i="1"/>
  <c r="ER114" i="1"/>
  <c r="ER112" i="1"/>
  <c r="ER110" i="1"/>
  <c r="ER108" i="1"/>
  <c r="ER106" i="1"/>
  <c r="ER102" i="1"/>
  <c r="ER104" i="1"/>
  <c r="ER100" i="1"/>
  <c r="ER96" i="1"/>
  <c r="ER92" i="1"/>
  <c r="ER98" i="1"/>
  <c r="ER94" i="1"/>
  <c r="ER88" i="1"/>
  <c r="ER90" i="1"/>
  <c r="ER86" i="1"/>
  <c r="ER84" i="1"/>
  <c r="ER80" i="1"/>
  <c r="ER76" i="1"/>
  <c r="ER82" i="1"/>
  <c r="ER74" i="1"/>
  <c r="ER78" i="1"/>
  <c r="ER72" i="1"/>
  <c r="ER70" i="1"/>
  <c r="ER68" i="1"/>
  <c r="ER66" i="1"/>
  <c r="EQ193" i="1"/>
  <c r="EQ185" i="1"/>
  <c r="EQ183" i="1"/>
  <c r="EQ203" i="1"/>
  <c r="EQ205" i="1"/>
  <c r="EQ201" i="1"/>
  <c r="EQ197" i="1"/>
  <c r="EQ191" i="1"/>
  <c r="EQ173" i="1"/>
  <c r="EQ195" i="1"/>
  <c r="EQ187" i="1"/>
  <c r="EQ181" i="1"/>
  <c r="EQ199" i="1"/>
  <c r="EQ167" i="1"/>
  <c r="EQ177" i="1"/>
  <c r="EQ179" i="1"/>
  <c r="EQ165" i="1"/>
  <c r="EQ175" i="1"/>
  <c r="EQ189" i="1"/>
  <c r="EQ163" i="1"/>
  <c r="EQ161" i="1"/>
  <c r="EQ171" i="1"/>
  <c r="EQ169" i="1"/>
  <c r="EQ159" i="1"/>
  <c r="EQ157" i="1"/>
  <c r="EQ151" i="1"/>
  <c r="EQ155" i="1"/>
  <c r="EQ153" i="1"/>
  <c r="EQ118" i="1"/>
  <c r="EQ116" i="1"/>
  <c r="EQ120" i="1"/>
  <c r="EQ114" i="1"/>
  <c r="EQ112" i="1"/>
  <c r="EQ110" i="1"/>
  <c r="EQ106" i="1"/>
  <c r="EQ108" i="1"/>
  <c r="EQ104" i="1"/>
  <c r="EQ102" i="1"/>
  <c r="EQ100" i="1"/>
  <c r="EQ98" i="1"/>
  <c r="EQ94" i="1"/>
  <c r="EQ96" i="1"/>
  <c r="EQ92" i="1"/>
  <c r="EQ90" i="1"/>
  <c r="EQ88" i="1"/>
  <c r="EQ86" i="1"/>
  <c r="EQ84" i="1"/>
  <c r="EQ82" i="1"/>
  <c r="EQ78" i="1"/>
  <c r="EQ80" i="1"/>
  <c r="EQ76" i="1"/>
  <c r="EQ74" i="1"/>
  <c r="EQ72" i="1"/>
  <c r="EQ70" i="1"/>
  <c r="EQ68" i="1"/>
  <c r="EQ66" i="1"/>
  <c r="EP195" i="1"/>
  <c r="EP205" i="1"/>
  <c r="EP193" i="1"/>
  <c r="EP201" i="1"/>
  <c r="EP177" i="1"/>
  <c r="EP197" i="1"/>
  <c r="EP185" i="1"/>
  <c r="EP183" i="1"/>
  <c r="EP187" i="1"/>
  <c r="EP169" i="1"/>
  <c r="EP189" i="1"/>
  <c r="EP191" i="1"/>
  <c r="EP199" i="1"/>
  <c r="EP171" i="1"/>
  <c r="EP181" i="1"/>
  <c r="EP161" i="1"/>
  <c r="EP203" i="1"/>
  <c r="EP173" i="1"/>
  <c r="EP175" i="1"/>
  <c r="EP163" i="1"/>
  <c r="EP165" i="1"/>
  <c r="EP179" i="1"/>
  <c r="EP167" i="1"/>
  <c r="EP157" i="1"/>
  <c r="EP159" i="1"/>
  <c r="EP153" i="1"/>
  <c r="EP151" i="1"/>
  <c r="EP155" i="1"/>
  <c r="EP120" i="1"/>
  <c r="EP116" i="1"/>
  <c r="EP118" i="1"/>
  <c r="EP112" i="1"/>
  <c r="EP114" i="1"/>
  <c r="EP110" i="1"/>
  <c r="EP108" i="1"/>
  <c r="EP106" i="1"/>
  <c r="EP104" i="1"/>
  <c r="EP102" i="1"/>
  <c r="EP100" i="1"/>
  <c r="EP98" i="1"/>
  <c r="EP96" i="1"/>
  <c r="EP94" i="1"/>
  <c r="EP92" i="1"/>
  <c r="EP90" i="1"/>
  <c r="EP86" i="1"/>
  <c r="EP88" i="1"/>
  <c r="EP84" i="1"/>
  <c r="EP82" i="1"/>
  <c r="EP76" i="1"/>
  <c r="EP80" i="1"/>
  <c r="EP78" i="1"/>
  <c r="EP74" i="1"/>
  <c r="EP72" i="1"/>
  <c r="EP70" i="1"/>
  <c r="EP68" i="1"/>
  <c r="EP66" i="1"/>
  <c r="EO189" i="1"/>
  <c r="EO195" i="1"/>
  <c r="EO201" i="1"/>
  <c r="EO179" i="1"/>
  <c r="EO205" i="1"/>
  <c r="EO171" i="1"/>
  <c r="EO185" i="1"/>
  <c r="EO175" i="1"/>
  <c r="EO199" i="1"/>
  <c r="EO187" i="1"/>
  <c r="EO181" i="1"/>
  <c r="EO203" i="1"/>
  <c r="EO197" i="1"/>
  <c r="EO173" i="1"/>
  <c r="EO177" i="1"/>
  <c r="EO165" i="1"/>
  <c r="EO191" i="1"/>
  <c r="EO169" i="1"/>
  <c r="EO183" i="1"/>
  <c r="EO193" i="1"/>
  <c r="EO163" i="1"/>
  <c r="EO167" i="1"/>
  <c r="EO159" i="1"/>
  <c r="EO155" i="1"/>
  <c r="EO157" i="1"/>
  <c r="EO161" i="1"/>
  <c r="EO151" i="1"/>
  <c r="EO153" i="1"/>
  <c r="EO120" i="1"/>
  <c r="EO118" i="1"/>
  <c r="EO116" i="1"/>
  <c r="EO114" i="1"/>
  <c r="EO112" i="1"/>
  <c r="EO108" i="1"/>
  <c r="EO110" i="1"/>
  <c r="EO104" i="1"/>
  <c r="EO106" i="1"/>
  <c r="EO100" i="1"/>
  <c r="EO102" i="1"/>
  <c r="EO94" i="1"/>
  <c r="EO98" i="1"/>
  <c r="EO96" i="1"/>
  <c r="EO88" i="1"/>
  <c r="EO92" i="1"/>
  <c r="EO90" i="1"/>
  <c r="EO86" i="1"/>
  <c r="EO84" i="1"/>
  <c r="EO82" i="1"/>
  <c r="EO80" i="1"/>
  <c r="EO76" i="1"/>
  <c r="EO74" i="1"/>
  <c r="EO72" i="1"/>
  <c r="EO78" i="1"/>
  <c r="EO70" i="1"/>
  <c r="EO68" i="1"/>
  <c r="EO66" i="1"/>
  <c r="EN177" i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FA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GZ199" i="1"/>
  <c r="GW199" i="1"/>
  <c r="GQ199" i="1"/>
  <c r="GK199" i="1"/>
  <c r="GE199" i="1"/>
  <c r="FY199" i="1"/>
  <c r="FS199" i="1"/>
  <c r="FM199" i="1"/>
  <c r="FG199" i="1"/>
  <c r="FA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GZ191" i="1"/>
  <c r="GZ203" i="1" s="1"/>
  <c r="GW191" i="1"/>
  <c r="GQ191" i="1"/>
  <c r="GK191" i="1"/>
  <c r="GE191" i="1"/>
  <c r="FY191" i="1"/>
  <c r="FS191" i="1"/>
  <c r="FM191" i="1"/>
  <c r="FG191" i="1"/>
  <c r="FA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GZ185" i="1"/>
  <c r="GW185" i="1"/>
  <c r="GQ185" i="1"/>
  <c r="GK185" i="1"/>
  <c r="GE185" i="1"/>
  <c r="FY185" i="1"/>
  <c r="FS185" i="1"/>
  <c r="FM185" i="1"/>
  <c r="FG185" i="1"/>
  <c r="FA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GZ179" i="1"/>
  <c r="GW179" i="1"/>
  <c r="GQ179" i="1"/>
  <c r="GK179" i="1"/>
  <c r="GE179" i="1"/>
  <c r="FY179" i="1"/>
  <c r="FS179" i="1"/>
  <c r="FM179" i="1"/>
  <c r="FG179" i="1"/>
  <c r="FA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GZ173" i="1"/>
  <c r="GW173" i="1"/>
  <c r="GQ173" i="1"/>
  <c r="GK173" i="1"/>
  <c r="GE173" i="1"/>
  <c r="FY173" i="1"/>
  <c r="FS173" i="1"/>
  <c r="FM173" i="1"/>
  <c r="FG173" i="1"/>
  <c r="FA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GZ167" i="1"/>
  <c r="GW167" i="1"/>
  <c r="GQ167" i="1"/>
  <c r="GK167" i="1"/>
  <c r="GE167" i="1"/>
  <c r="FY167" i="1"/>
  <c r="FS167" i="1"/>
  <c r="FM167" i="1"/>
  <c r="FG167" i="1"/>
  <c r="FA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GZ161" i="1"/>
  <c r="GW161" i="1"/>
  <c r="GQ161" i="1"/>
  <c r="GK161" i="1"/>
  <c r="GE161" i="1"/>
  <c r="FY161" i="1"/>
  <c r="FS161" i="1"/>
  <c r="FM161" i="1"/>
  <c r="FG161" i="1"/>
  <c r="FA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GZ114" i="1"/>
  <c r="GW114" i="1"/>
  <c r="GQ114" i="1"/>
  <c r="GK114" i="1"/>
  <c r="GE114" i="1"/>
  <c r="FY114" i="1"/>
  <c r="FS114" i="1"/>
  <c r="FM114" i="1"/>
  <c r="FG114" i="1"/>
  <c r="FA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GZ106" i="1"/>
  <c r="GW106" i="1"/>
  <c r="GQ106" i="1"/>
  <c r="GK106" i="1"/>
  <c r="GE106" i="1"/>
  <c r="FY106" i="1"/>
  <c r="FS106" i="1"/>
  <c r="FM106" i="1"/>
  <c r="FG106" i="1"/>
  <c r="FA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GZ100" i="1"/>
  <c r="GW100" i="1"/>
  <c r="GQ100" i="1"/>
  <c r="GK100" i="1"/>
  <c r="GE100" i="1"/>
  <c r="FY100" i="1"/>
  <c r="FS100" i="1"/>
  <c r="FM100" i="1"/>
  <c r="FG100" i="1"/>
  <c r="FA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GZ94" i="1"/>
  <c r="GW94" i="1"/>
  <c r="GQ94" i="1"/>
  <c r="GK94" i="1"/>
  <c r="GE94" i="1"/>
  <c r="FY94" i="1"/>
  <c r="FS94" i="1"/>
  <c r="FM94" i="1"/>
  <c r="FG94" i="1"/>
  <c r="FA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GZ88" i="1"/>
  <c r="GW88" i="1"/>
  <c r="GQ88" i="1"/>
  <c r="GK88" i="1"/>
  <c r="GE88" i="1"/>
  <c r="FY88" i="1"/>
  <c r="FS88" i="1"/>
  <c r="FM88" i="1"/>
  <c r="FG88" i="1"/>
  <c r="FA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GZ82" i="1"/>
  <c r="GW82" i="1"/>
  <c r="GQ82" i="1"/>
  <c r="GK82" i="1"/>
  <c r="GE82" i="1"/>
  <c r="FY82" i="1"/>
  <c r="FS82" i="1"/>
  <c r="FM82" i="1"/>
  <c r="FG82" i="1"/>
  <c r="FA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GZ76" i="1"/>
  <c r="GW76" i="1"/>
  <c r="GQ76" i="1"/>
  <c r="GK76" i="1"/>
  <c r="GE76" i="1"/>
  <c r="FY76" i="1"/>
  <c r="FS76" i="1"/>
  <c r="FM76" i="1"/>
  <c r="FG76" i="1"/>
  <c r="FA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IK195" i="1" l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GQ159" i="1"/>
  <c r="GQ165" i="1" s="1"/>
  <c r="GQ169" i="1" s="1"/>
  <c r="GU167" i="1"/>
  <c r="FJ167" i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FF161" i="1"/>
  <c r="FF157" i="1"/>
  <c r="JL76" i="1"/>
  <c r="JL72" i="1"/>
  <c r="FA157" i="1"/>
  <c r="FA159" i="1"/>
  <c r="FA165" i="1" s="1"/>
  <c r="FA171" i="1" s="1"/>
  <c r="GI173" i="1"/>
  <c r="FK181" i="1"/>
  <c r="FK185" i="1"/>
  <c r="FP185" i="1"/>
  <c r="GN179" i="1"/>
  <c r="GX179" i="1"/>
  <c r="FV157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FE167" i="1"/>
  <c r="FQ167" i="1"/>
  <c r="GC167" i="1"/>
  <c r="GO167" i="1"/>
  <c r="FH173" i="1"/>
  <c r="GF173" i="1"/>
  <c r="GJ173" i="1"/>
  <c r="GO185" i="1"/>
  <c r="GY191" i="1"/>
  <c r="GY205" i="1" s="1"/>
  <c r="FG203" i="1"/>
  <c r="GF100" i="1"/>
  <c r="FS129" i="1"/>
  <c r="HQ72" i="1"/>
  <c r="FL167" i="1"/>
  <c r="FP167" i="1"/>
  <c r="GJ167" i="1"/>
  <c r="GN167" i="1"/>
  <c r="FD173" i="1"/>
  <c r="GL167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FX82" i="1"/>
  <c r="GZ74" i="1"/>
  <c r="GB88" i="1"/>
  <c r="GM108" i="1"/>
  <c r="GM114" i="1"/>
  <c r="FQ185" i="1"/>
  <c r="FQ181" i="1"/>
  <c r="FV185" i="1"/>
  <c r="FV181" i="1"/>
  <c r="GT185" i="1"/>
  <c r="GT181" i="1"/>
  <c r="GW203" i="1"/>
  <c r="GW201" i="1"/>
  <c r="GF88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FG72" i="1"/>
  <c r="FX72" i="1"/>
  <c r="FH82" i="1"/>
  <c r="FL82" i="1"/>
  <c r="GE74" i="1"/>
  <c r="GE78" i="1" s="1"/>
  <c r="HA96" i="1"/>
  <c r="FX100" i="1"/>
  <c r="FO114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FJ157" i="1"/>
  <c r="FZ157" i="1"/>
  <c r="GP157" i="1"/>
  <c r="FR167" i="1"/>
  <c r="GP167" i="1"/>
  <c r="FP175" i="1"/>
  <c r="FN181" i="1"/>
  <c r="FV191" i="1"/>
  <c r="FW191" i="1"/>
  <c r="GE203" i="1"/>
  <c r="FP88" i="1"/>
  <c r="HP72" i="1"/>
  <c r="IV72" i="1"/>
  <c r="JQ82" i="1"/>
  <c r="ED16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FE181" i="1"/>
  <c r="FR191" i="1"/>
  <c r="FW197" i="1"/>
  <c r="FW201" i="1" s="1"/>
  <c r="GL191" i="1"/>
  <c r="FR187" i="1"/>
  <c r="FL191" i="1"/>
  <c r="GM19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FH167" i="1"/>
  <c r="FT167" i="1"/>
  <c r="GF167" i="1"/>
  <c r="GR167" i="1"/>
  <c r="GU16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Z161" i="1"/>
  <c r="FH161" i="1"/>
  <c r="FP161" i="1"/>
  <c r="FX161" i="1"/>
  <c r="GF161" i="1"/>
  <c r="GR161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FK157" i="1"/>
  <c r="FW157" i="1"/>
  <c r="GI157" i="1"/>
  <c r="GU157" i="1"/>
  <c r="GY157" i="1"/>
  <c r="FE161" i="1"/>
  <c r="FQ161" i="1"/>
  <c r="GC161" i="1"/>
  <c r="GO161" i="1"/>
  <c r="HA161" i="1"/>
  <c r="FH163" i="1"/>
  <c r="FT163" i="1"/>
  <c r="GF163" i="1"/>
  <c r="GR163" i="1"/>
  <c r="FK173" i="1"/>
  <c r="FW173" i="1"/>
  <c r="FW169" i="1"/>
  <c r="GU173" i="1"/>
  <c r="FF167" i="1"/>
  <c r="GD167" i="1"/>
  <c r="EZ169" i="1"/>
  <c r="FH169" i="1"/>
  <c r="GJ169" i="1"/>
  <c r="FR179" i="1"/>
  <c r="FV175" i="1"/>
  <c r="FV179" i="1"/>
  <c r="GF179" i="1"/>
  <c r="GF175" i="1"/>
  <c r="GJ179" i="1"/>
  <c r="GJ175" i="1"/>
  <c r="FH175" i="1"/>
  <c r="FJ185" i="1"/>
  <c r="GH185" i="1"/>
  <c r="EZ179" i="1"/>
  <c r="FJ179" i="1"/>
  <c r="FX179" i="1"/>
  <c r="GV179" i="1"/>
  <c r="GN187" i="1"/>
  <c r="GN191" i="1"/>
  <c r="FD161" i="1"/>
  <c r="FL161" i="1"/>
  <c r="FT161" i="1"/>
  <c r="GB161" i="1"/>
  <c r="GJ161" i="1"/>
  <c r="GN161" i="1"/>
  <c r="GV161" i="1"/>
  <c r="FF169" i="1"/>
  <c r="FF173" i="1"/>
  <c r="FE191" i="1"/>
  <c r="FE187" i="1"/>
  <c r="FL157" i="1"/>
  <c r="FP157" i="1"/>
  <c r="GJ157" i="1"/>
  <c r="GN157" i="1"/>
  <c r="GZ157" i="1"/>
  <c r="FB161" i="1"/>
  <c r="FV161" i="1"/>
  <c r="FZ161" i="1"/>
  <c r="GT161" i="1"/>
  <c r="GX161" i="1"/>
  <c r="FE163" i="1"/>
  <c r="FQ163" i="1"/>
  <c r="GC163" i="1"/>
  <c r="GO163" i="1"/>
  <c r="FL173" i="1"/>
  <c r="FL169" i="1"/>
  <c r="GB173" i="1"/>
  <c r="GB169" i="1"/>
  <c r="GR173" i="1"/>
  <c r="GR169" i="1"/>
  <c r="FP169" i="1"/>
  <c r="FX169" i="1"/>
  <c r="FW175" i="1"/>
  <c r="FW179" i="1"/>
  <c r="GD173" i="1"/>
  <c r="GO173" i="1"/>
  <c r="GY173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FB179" i="1"/>
  <c r="FF175" i="1"/>
  <c r="FF179" i="1"/>
  <c r="FP179" i="1"/>
  <c r="FT179" i="1"/>
  <c r="GU175" i="1"/>
  <c r="GU179" i="1"/>
  <c r="FN173" i="1"/>
  <c r="FB175" i="1"/>
  <c r="FD179" i="1"/>
  <c r="FN179" i="1"/>
  <c r="GB179" i="1"/>
  <c r="FN191" i="1"/>
  <c r="FN187" i="1"/>
  <c r="FN197" i="1"/>
  <c r="EZ185" i="1"/>
  <c r="GF185" i="1"/>
  <c r="FH197" i="1"/>
  <c r="FH193" i="1"/>
  <c r="FL197" i="1"/>
  <c r="FL193" i="1"/>
  <c r="HA179" i="1"/>
  <c r="GP173" i="1"/>
  <c r="FK179" i="1"/>
  <c r="GI179" i="1"/>
  <c r="GR179" i="1"/>
  <c r="FT187" i="1"/>
  <c r="FT191" i="1"/>
  <c r="GO191" i="1"/>
  <c r="GO187" i="1"/>
  <c r="GT191" i="1"/>
  <c r="GT187" i="1"/>
  <c r="FL185" i="1"/>
  <c r="FW185" i="1"/>
  <c r="GB185" i="1"/>
  <c r="GR185" i="1"/>
  <c r="FF187" i="1"/>
  <c r="GL187" i="1"/>
  <c r="GX193" i="1"/>
  <c r="GX197" i="1"/>
  <c r="FX191" i="1"/>
  <c r="GL197" i="1"/>
  <c r="FU199" i="1"/>
  <c r="GO179" i="1"/>
  <c r="GL173" i="1"/>
  <c r="GC181" i="1"/>
  <c r="FP187" i="1"/>
  <c r="FP191" i="1"/>
  <c r="GP191" i="1"/>
  <c r="GP187" i="1"/>
  <c r="GY201" i="1"/>
  <c r="FH185" i="1"/>
  <c r="FX185" i="1"/>
  <c r="GI185" i="1"/>
  <c r="GN185" i="1"/>
  <c r="GY185" i="1"/>
  <c r="FV187" i="1"/>
  <c r="GX187" i="1"/>
  <c r="FT197" i="1"/>
  <c r="FT193" i="1"/>
  <c r="FX197" i="1"/>
  <c r="GB197" i="1"/>
  <c r="GB193" i="1"/>
  <c r="GO197" i="1"/>
  <c r="GO193" i="1"/>
  <c r="FQ191" i="1"/>
  <c r="GG199" i="1"/>
  <c r="GC179" i="1"/>
  <c r="GH173" i="1"/>
  <c r="GX173" i="1"/>
  <c r="GY179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Z197" i="1"/>
  <c r="FD197" i="1"/>
  <c r="FQ197" i="1"/>
  <c r="FZ193" i="1"/>
  <c r="FZ197" i="1"/>
  <c r="GR197" i="1"/>
  <c r="GV197" i="1"/>
  <c r="GV193" i="1"/>
  <c r="FD193" i="1"/>
  <c r="FA20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FH78" i="1"/>
  <c r="EZ8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FA74" i="1"/>
  <c r="FA72" i="1"/>
  <c r="FM74" i="1"/>
  <c r="FM72" i="1"/>
  <c r="FY74" i="1"/>
  <c r="FY72" i="1"/>
  <c r="GK74" i="1"/>
  <c r="GK72" i="1"/>
  <c r="GW74" i="1"/>
  <c r="GW72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FE76" i="1"/>
  <c r="FQ76" i="1"/>
  <c r="GC76" i="1"/>
  <c r="GO76" i="1"/>
  <c r="GU88" i="1"/>
  <c r="GU84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GC82" i="1"/>
  <c r="GP78" i="1"/>
  <c r="GP82" i="1"/>
  <c r="GT82" i="1"/>
  <c r="GT78" i="1"/>
  <c r="GT88" i="1"/>
  <c r="GY88" i="1"/>
  <c r="GY84" i="1"/>
  <c r="FR31" i="1"/>
  <c r="FT31" i="1"/>
  <c r="FT22" i="1"/>
  <c r="FR34" i="1"/>
  <c r="FT34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GI82" i="1"/>
  <c r="FP84" i="1"/>
  <c r="FD94" i="1"/>
  <c r="GU90" i="1"/>
  <c r="FS9" i="1"/>
  <c r="FT36" i="1"/>
  <c r="FL84" i="1"/>
  <c r="FQ84" i="1"/>
  <c r="GB84" i="1"/>
  <c r="GR84" i="1"/>
  <c r="FQ90" i="1"/>
  <c r="FQ94" i="1"/>
  <c r="GC90" i="1"/>
  <c r="GC94" i="1"/>
  <c r="GO94" i="1"/>
  <c r="FD88" i="1"/>
  <c r="FV100" i="1"/>
  <c r="FV96" i="1"/>
  <c r="GI100" i="1"/>
  <c r="GI96" i="1"/>
  <c r="GN100" i="1"/>
  <c r="GN96" i="1"/>
  <c r="FE94" i="1"/>
  <c r="HA106" i="1"/>
  <c r="HA102" i="1"/>
  <c r="FD100" i="1"/>
  <c r="HA112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Z94" i="1"/>
  <c r="EZ90" i="1"/>
  <c r="HA94" i="1"/>
  <c r="HA90" i="1"/>
  <c r="FH88" i="1"/>
  <c r="FS16" i="1"/>
  <c r="GX88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FB100" i="1"/>
  <c r="FF100" i="1"/>
  <c r="FJ100" i="1"/>
  <c r="FW100" i="1"/>
  <c r="FW96" i="1"/>
  <c r="GO100" i="1"/>
  <c r="GX100" i="1"/>
  <c r="FF94" i="1"/>
  <c r="FV94" i="1"/>
  <c r="GL94" i="1"/>
  <c r="FJ96" i="1"/>
  <c r="FP96" i="1"/>
  <c r="GP96" i="1"/>
  <c r="FE106" i="1"/>
  <c r="FE102" i="1"/>
  <c r="FR106" i="1"/>
  <c r="FW106" i="1"/>
  <c r="FW114" i="1" s="1"/>
  <c r="GF106" i="1"/>
  <c r="GJ106" i="1"/>
  <c r="GN106" i="1"/>
  <c r="FE112" i="1"/>
  <c r="FJ106" i="1"/>
  <c r="FX106" i="1"/>
  <c r="GQ118" i="1"/>
  <c r="GQ116" i="1"/>
  <c r="FL90" i="1"/>
  <c r="FK100" i="1"/>
  <c r="FK96" i="1"/>
  <c r="GC100" i="1"/>
  <c r="GY100" i="1"/>
  <c r="GY96" i="1"/>
  <c r="FB94" i="1"/>
  <c r="FR94" i="1"/>
  <c r="GH94" i="1"/>
  <c r="GX94" i="1"/>
  <c r="FF96" i="1"/>
  <c r="GL96" i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FQ100" i="1"/>
  <c r="FZ100" i="1"/>
  <c r="FZ114" i="1" s="1"/>
  <c r="GD100" i="1"/>
  <c r="GH100" i="1"/>
  <c r="GH114" i="1" s="1"/>
  <c r="GU100" i="1"/>
  <c r="GU96" i="1"/>
  <c r="FN94" i="1"/>
  <c r="GD94" i="1"/>
  <c r="GT94" i="1"/>
  <c r="FB96" i="1"/>
  <c r="GH96" i="1"/>
  <c r="GT96" i="1"/>
  <c r="FH106" i="1"/>
  <c r="FL106" i="1"/>
  <c r="FP106" i="1"/>
  <c r="GC106" i="1"/>
  <c r="GC102" i="1"/>
  <c r="GP106" i="1"/>
  <c r="GL106" i="1"/>
  <c r="FH102" i="1"/>
  <c r="FL102" i="1"/>
  <c r="FP102" i="1"/>
  <c r="FT102" i="1"/>
  <c r="GF102" i="1"/>
  <c r="GJ102" i="1"/>
  <c r="GT10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EZ112" i="1"/>
  <c r="FG118" i="1"/>
  <c r="GF112" i="1"/>
  <c r="FM118" i="1"/>
  <c r="FI114" i="1"/>
  <c r="FI108" i="1"/>
  <c r="GO112" i="1"/>
  <c r="GO108" i="1"/>
  <c r="GU106" i="1"/>
  <c r="GY106" i="1"/>
  <c r="GS108" i="1"/>
  <c r="HA108" i="1"/>
  <c r="FH112" i="1"/>
  <c r="FP112" i="1"/>
  <c r="GB112" i="1"/>
  <c r="GN112" i="1"/>
  <c r="GV112" i="1"/>
  <c r="FG116" i="1"/>
  <c r="FA118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GL199" i="1"/>
  <c r="IV114" i="1"/>
  <c r="FZ199" i="1"/>
  <c r="HT114" i="1"/>
  <c r="JI86" i="1"/>
  <c r="JI90" i="1" s="1"/>
  <c r="GD114" i="1"/>
  <c r="HA114" i="1"/>
  <c r="HY84" i="1"/>
  <c r="FG163" i="1"/>
  <c r="GR114" i="1"/>
  <c r="GE80" i="1"/>
  <c r="GE84" i="1" s="1"/>
  <c r="FS163" i="1"/>
  <c r="FG86" i="1"/>
  <c r="FG90" i="1" s="1"/>
  <c r="GD205" i="1"/>
  <c r="GK169" i="1"/>
  <c r="ED199" i="1"/>
  <c r="FM169" i="1"/>
  <c r="GP114" i="1"/>
  <c r="JL114" i="1"/>
  <c r="IF114" i="1"/>
  <c r="HP114" i="1"/>
  <c r="GX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FT199" i="1"/>
  <c r="FH205" i="1"/>
  <c r="FH201" i="1"/>
  <c r="GJ199" i="1"/>
  <c r="FY177" i="1"/>
  <c r="FY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GP201" i="1"/>
  <c r="GP205" i="1"/>
  <c r="GB205" i="1"/>
  <c r="GB201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EZ114" i="1"/>
  <c r="FW120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GT120" i="1"/>
  <c r="GT116" i="1"/>
  <c r="GD120" i="1"/>
  <c r="GD116" i="1"/>
  <c r="FN120" i="1"/>
  <c r="FN116" i="1"/>
  <c r="GN116" i="1"/>
  <c r="GN120" i="1"/>
  <c r="GY114" i="1"/>
  <c r="GF116" i="1"/>
  <c r="GF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GL120" i="1"/>
  <c r="GL116" i="1"/>
  <c r="FF120" i="1"/>
  <c r="FF116" i="1"/>
  <c r="FP116" i="1"/>
  <c r="FP120" i="1"/>
  <c r="FD116" i="1"/>
  <c r="FD120" i="1"/>
  <c r="GR116" i="1"/>
  <c r="GR120" i="1"/>
  <c r="GP120" i="1"/>
  <c r="GP116" i="1"/>
  <c r="FZ120" i="1"/>
  <c r="FZ116" i="1"/>
  <c r="FJ120" i="1"/>
  <c r="FJ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H175" i="1"/>
  <c r="FS181" i="1"/>
  <c r="GZ92" i="1"/>
  <c r="GZ90" i="1"/>
  <c r="FY187" i="1"/>
  <c r="FY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GK195" i="1"/>
  <c r="GK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FA96" i="1"/>
  <c r="FA98" i="1"/>
  <c r="FY98" i="1"/>
  <c r="FY96" i="1"/>
  <c r="GK98" i="1"/>
  <c r="GK96" i="1"/>
  <c r="FG110" i="1"/>
  <c r="FG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<sst xmlns="http://schemas.openxmlformats.org/spreadsheetml/2006/main" count="8194" uniqueCount="107">
  <si>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</si>
  <si>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</si>
  <si>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</si>
  <si>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</si>
  <si>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</si>
  <si>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</si>
  <si>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</si>
  <si>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</si>
  <si>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</si>
  <si>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</si>
  <si>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</si>
  <si>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</si>
  <si>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</si>
  <si>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</si>
  <si>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</si>
  <si>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</si>
  <si>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</si>
  <si>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</si>
  <si>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</si>
  <si>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</si>
  <si>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</si>
  <si>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</si>
  <si>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</si>
  <si>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</si>
  <si>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</si>
  <si>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</si>
  <si>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</si>
  <si>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</si>
  <si>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</si>
  <si>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</si>
  <si>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</si>
  <si>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</si>
  <si>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</si>
  <si>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</si>
  <si>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</si>
  <si>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</si>
  <si>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</si>
  <si>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</si>
  <si>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</si>
  <si>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</si>
  <si>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</si>
  <si>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</si>
  <si>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</si>
  <si>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</si>
  <si>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</si>
  <si>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</si>
  <si>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</si>
  <si>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</si>
  <si>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</si>
  <si>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</si>
  <si>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</si>
  <si>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</si>
  <si>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</si>
  <si>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</si>
  <si>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</si>
  <si>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</si>
  <si>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</si>
  <si>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</si>
  <si>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</si>
  <si>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</si>
  <si>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</si>
  <si>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</si>
  <si>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</si>
  <si>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</si>
  <si>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</si>
  <si>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</si>
  <si>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</si>
  <si>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</si>
  <si>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</si>
  <si>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</si>
  <si>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</si>
  <si>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</si>
  <si>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</si>
  <si>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</si>
  <si>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</si>
  <si>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</si>
  <si>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</si>
  <si>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</si>
  <si>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</si>
  <si>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</si>
  <si>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</si>
  <si>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</si>
  <si>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</si>
  <si>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</si>
  <si>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</si>
  <si>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</si>
  <si>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</si>
  <si>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</si>
  <si>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</si>
  <si>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</si>
  <si>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</si>
  <si>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</si>
  <si>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</si>
  <si>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</si>
  <si>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</si>
  <si>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</si>
  <si>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</si>
  <si>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</si>
  <si>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</si>
  <si>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</si>
  <si>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</si>
  <si>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</si>
  <si>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</si>
  <si>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</si>
  <si>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</si>
  <si>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</si>
  <si>
    <t xml:space="preserve">NOV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</si>
</sst>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AA65C95-F02C-4B85-83E7-C772FFA4865B}" protected="1">
  <header guid="{DAA65C95-F02C-4B85-83E7-C772FFA4865B}" dateTime="2019-03-07T17:33:26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Q45" zoomScale="120" zoomScaleNormal="120" workbookViewId="0">
      <selection activeCell="EY39" sqref="EY39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  <col min="146" max="146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2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2" t="s">
        <v>103</v>
      </c>
      <c r="EI1" s="282" t="s">
        <v>95</v>
      </c>
      <c r="EJ1" s="282" t="s">
        <v>96</v>
      </c>
      <c r="EK1" s="1" t="s">
        <v>87</v>
      </c>
      <c r="EL1" s="282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3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6">
        <v>-2.0999999999999999E-3</v>
      </c>
      <c r="EQ2" s="6">
        <v>-2.8999999999999998E-3</v>
      </c>
      <c r="ER2" s="6">
        <v>0</v>
      </c>
      <c r="ES2" s="6">
        <v>-0.01</v>
      </c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-0.01</v>
      </c>
      <c r="FS2" s="7">
        <f t="shared" ref="FS2:FS37" si="7">AVERAGE(EM2:FQ2)</f>
        <v>-3.1199999999999999E-3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3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6">
        <v>-1.6000000000000001E-3</v>
      </c>
      <c r="EQ3" s="6">
        <v>-1E-4</v>
      </c>
      <c r="ER3" s="6">
        <v>-5.9999999999999995E-4</v>
      </c>
      <c r="ES3" s="6">
        <v>-6.6E-3</v>
      </c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-6.6E-3</v>
      </c>
      <c r="FS3" s="7">
        <f t="shared" si="7"/>
        <v>-2.4800000000000004E-3</v>
      </c>
      <c r="FT3" s="7">
        <f t="shared" si="8"/>
        <v>-1E-4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3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6">
        <v>-2.0000000000000001E-4</v>
      </c>
      <c r="EQ4" s="6">
        <v>5.5999999999999999E-3</v>
      </c>
      <c r="ER4" s="6">
        <v>8.0000000000000004E-4</v>
      </c>
      <c r="ES4" s="6">
        <v>6.4999999999999997E-3</v>
      </c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-2.0000000000000001E-4</v>
      </c>
      <c r="FS4" s="7">
        <f t="shared" si="7"/>
        <v>2.7400000000000002E-3</v>
      </c>
      <c r="FT4" s="7">
        <f t="shared" si="8"/>
        <v>6.4999999999999997E-3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3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6">
        <v>-1.4E-3</v>
      </c>
      <c r="EQ5" s="6">
        <v>1.2999999999999999E-3</v>
      </c>
      <c r="ER5" s="6">
        <v>-1.1000000000000001E-3</v>
      </c>
      <c r="ES5" s="6">
        <v>-1.6000000000000001E-3</v>
      </c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-1.6000000000000001E-3</v>
      </c>
      <c r="FS5" s="7">
        <f t="shared" si="7"/>
        <v>4.3999999999999996E-4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3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6">
        <v>2.3E-3</v>
      </c>
      <c r="EQ6" s="6">
        <v>-1.1999999999999999E-3</v>
      </c>
      <c r="ER6" s="6">
        <v>-7.4000000000000003E-3</v>
      </c>
      <c r="ES6" s="6">
        <v>-2.2000000000000001E-3</v>
      </c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-7.4000000000000003E-3</v>
      </c>
      <c r="FS6" s="7">
        <f t="shared" si="7"/>
        <v>-2.0800000000000003E-3</v>
      </c>
      <c r="FT6" s="7">
        <f t="shared" si="8"/>
        <v>2.3E-3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3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6">
        <v>4.7999999999999996E-3</v>
      </c>
      <c r="EQ7" s="6">
        <v>-3.0999999999999999E-3</v>
      </c>
      <c r="ER7" s="6">
        <v>-4.1999999999999997E-3</v>
      </c>
      <c r="ES7" s="6">
        <v>-1.8E-3</v>
      </c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-4.1999999999999997E-3</v>
      </c>
      <c r="FS7" s="7">
        <f t="shared" si="7"/>
        <v>-1.0999999999999998E-3</v>
      </c>
      <c r="FT7" s="7">
        <f t="shared" si="8"/>
        <v>4.7999999999999996E-3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3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6">
        <v>8.0000000000000004E-4</v>
      </c>
      <c r="EQ8" s="6">
        <v>3.8999999999999998E-3</v>
      </c>
      <c r="ER8" s="6">
        <v>6.6E-3</v>
      </c>
      <c r="ES8" s="6">
        <v>1E-3</v>
      </c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8.0000000000000004E-4</v>
      </c>
      <c r="FS8" s="7">
        <f t="shared" si="7"/>
        <v>4.3999999999999994E-3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4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4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-4.1999999999999989E-3</v>
      </c>
      <c r="EQ9" s="13">
        <f t="shared" si="18"/>
        <v>1.8099999999999998E-2</v>
      </c>
      <c r="ER9" s="13">
        <f t="shared" si="18"/>
        <v>1.8500000000000003E-2</v>
      </c>
      <c r="ES9" s="13">
        <f t="shared" si="18"/>
        <v>2.6499999999999999E-2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-4.1999999999999989E-3</v>
      </c>
      <c r="FS9" s="7">
        <f t="shared" si="7"/>
        <v>2.6387096774193549E-3</v>
      </c>
      <c r="FT9" s="7">
        <f t="shared" si="8"/>
        <v>2.6499999999999999E-2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3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6">
        <v>1E-4</v>
      </c>
      <c r="EQ10" s="6">
        <v>-2.8999999999999998E-3</v>
      </c>
      <c r="ER10" s="6">
        <v>5.9999999999999995E-4</v>
      </c>
      <c r="ES10" s="6">
        <v>-3.0999999999999999E-3</v>
      </c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-3.0999999999999999E-3</v>
      </c>
      <c r="FS10" s="16">
        <f t="shared" si="7"/>
        <v>-4.8000000000000007E-4</v>
      </c>
      <c r="FT10" s="16">
        <f t="shared" si="8"/>
        <v>2.8999999999999998E-3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3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6">
        <v>-2.2000000000000001E-3</v>
      </c>
      <c r="EQ11" s="6">
        <v>2.7000000000000001E-3</v>
      </c>
      <c r="ER11" s="6">
        <v>1E-3</v>
      </c>
      <c r="ES11" s="6">
        <v>-3.5999999999999999E-3</v>
      </c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-3.5999999999999999E-3</v>
      </c>
      <c r="FS11" s="16">
        <f t="shared" si="7"/>
        <v>-3.1999999999999997E-4</v>
      </c>
      <c r="FT11" s="16">
        <f t="shared" si="8"/>
        <v>2.7000000000000001E-3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3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6">
        <v>-3.0000000000000001E-3</v>
      </c>
      <c r="EQ12" s="6">
        <v>-1.6999999999999999E-3</v>
      </c>
      <c r="ER12" s="6">
        <v>-1.1000000000000001E-3</v>
      </c>
      <c r="ES12" s="6">
        <v>-1.17E-2</v>
      </c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-1.17E-2</v>
      </c>
      <c r="FS12" s="16">
        <f t="shared" si="7"/>
        <v>-2.64E-3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3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6">
        <v>-3.5000000000000001E-3</v>
      </c>
      <c r="EQ13" s="6">
        <v>-1.6000000000000001E-3</v>
      </c>
      <c r="ER13" s="6">
        <v>7.7000000000000002E-3</v>
      </c>
      <c r="ES13" s="6">
        <v>-7.4999999999999997E-3</v>
      </c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-7.4999999999999997E-3</v>
      </c>
      <c r="FS13" s="16">
        <f t="shared" si="7"/>
        <v>-6.1999999999999989E-4</v>
      </c>
      <c r="FT13" s="16">
        <f t="shared" si="8"/>
        <v>7.7000000000000002E-3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3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6">
        <v>-5.4000000000000003E-3</v>
      </c>
      <c r="EQ14" s="6">
        <v>6.9999999999999999E-4</v>
      </c>
      <c r="ER14" s="6">
        <v>4.4999999999999997E-3</v>
      </c>
      <c r="ES14" s="6">
        <v>-7.7999999999999996E-3</v>
      </c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-7.7999999999999996E-3</v>
      </c>
      <c r="FS14" s="16">
        <f t="shared" si="7"/>
        <v>-1.4599999999999999E-3</v>
      </c>
      <c r="FT14" s="16">
        <f t="shared" si="8"/>
        <v>4.4999999999999997E-3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3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6">
        <v>-1.1999999999999999E-3</v>
      </c>
      <c r="EQ15" s="6">
        <v>1E-3</v>
      </c>
      <c r="ER15" s="6">
        <v>6.6E-3</v>
      </c>
      <c r="ES15" s="6">
        <v>-8.8999999999999999E-3</v>
      </c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-8.8999999999999999E-3</v>
      </c>
      <c r="FS15" s="16">
        <f t="shared" si="7"/>
        <v>1.3200000000000004E-3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5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5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-1.7300000000000003E-2</v>
      </c>
      <c r="EQ16" s="20">
        <f t="shared" ref="EQ16:EW16" si="30">SUM(EQ2,EQ10:EQ15)</f>
        <v>-4.6999999999999993E-3</v>
      </c>
      <c r="ER16" s="20">
        <f t="shared" si="30"/>
        <v>1.9299999999999998E-2</v>
      </c>
      <c r="ES16" s="20">
        <f t="shared" si="30"/>
        <v>-5.2600000000000001E-2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-5.2600000000000001E-2</v>
      </c>
      <c r="FS16" s="16">
        <f t="shared" si="7"/>
        <v>-1.1806451612903228E-3</v>
      </c>
      <c r="FT16" s="16">
        <f t="shared" si="8"/>
        <v>1.9299999999999998E-2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3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6">
        <v>-8.0000000000000004E-4</v>
      </c>
      <c r="EQ17" s="6">
        <v>5.4999999999999997E-3</v>
      </c>
      <c r="ER17" s="6">
        <v>1E-4</v>
      </c>
      <c r="ES17" s="6">
        <v>-2.0000000000000001E-4</v>
      </c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-2.5999999999999999E-3</v>
      </c>
      <c r="FS17" s="22">
        <f t="shared" si="7"/>
        <v>3.9999999999999991E-4</v>
      </c>
      <c r="FT17" s="22">
        <f t="shared" si="8"/>
        <v>5.4999999999999997E-3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3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6">
        <v>-2.5999999999999999E-3</v>
      </c>
      <c r="EQ18" s="6">
        <v>1.5E-3</v>
      </c>
      <c r="ER18" s="6">
        <v>-1.6999999999999999E-3</v>
      </c>
      <c r="ES18" s="6">
        <v>-8.2000000000000007E-3</v>
      </c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-8.2000000000000007E-3</v>
      </c>
      <c r="FS18" s="22">
        <f t="shared" si="7"/>
        <v>-1.9E-3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3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6">
        <v>-3.3E-3</v>
      </c>
      <c r="EQ19" s="6">
        <v>1.4E-3</v>
      </c>
      <c r="ER19" s="6">
        <v>7.1999999999999998E-3</v>
      </c>
      <c r="ES19" s="6">
        <v>-4.1999999999999997E-3</v>
      </c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-4.1999999999999997E-3</v>
      </c>
      <c r="FS19" s="22">
        <f t="shared" si="7"/>
        <v>-1.999999999999988E-5</v>
      </c>
      <c r="FT19" s="22">
        <f t="shared" si="8"/>
        <v>7.1999999999999998E-3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3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6">
        <v>-5.7999999999999996E-3</v>
      </c>
      <c r="EQ20" s="6">
        <v>3.5000000000000001E-3</v>
      </c>
      <c r="ER20" s="6">
        <v>3.5000000000000001E-3</v>
      </c>
      <c r="ES20" s="6">
        <v>-4.7000000000000002E-3</v>
      </c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-5.7999999999999996E-3</v>
      </c>
      <c r="FS20" s="22">
        <f t="shared" si="7"/>
        <v>-1.14E-3</v>
      </c>
      <c r="FT20" s="22">
        <f t="shared" si="8"/>
        <v>3.5000000000000001E-3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3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6">
        <v>-8.0000000000000004E-4</v>
      </c>
      <c r="EQ21" s="6">
        <v>4.0000000000000001E-3</v>
      </c>
      <c r="ER21" s="6">
        <v>6.0000000000000001E-3</v>
      </c>
      <c r="ES21" s="6">
        <v>-5.4999999999999997E-3</v>
      </c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-5.4999999999999997E-3</v>
      </c>
      <c r="FS21" s="22">
        <f t="shared" si="7"/>
        <v>1.9599999999999999E-3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6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6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-1.5000000000000001E-2</v>
      </c>
      <c r="EQ22" s="25">
        <f t="shared" si="42"/>
        <v>1.8700000000000001E-2</v>
      </c>
      <c r="ER22" s="25">
        <f t="shared" si="42"/>
        <v>1.3900000000000001E-2</v>
      </c>
      <c r="ES22" s="25">
        <f t="shared" si="42"/>
        <v>-2.6299999999999997E-2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-2.6299999999999997E-2</v>
      </c>
      <c r="FS22" s="22">
        <f t="shared" si="7"/>
        <v>-4.3548387096774179E-4</v>
      </c>
      <c r="FT22" s="22">
        <f t="shared" si="8"/>
        <v>1.8700000000000001E-2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3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6">
        <v>-2.9999999999999997E-4</v>
      </c>
      <c r="EQ23" s="6">
        <v>-4.1999999999999997E-3</v>
      </c>
      <c r="ER23" s="6">
        <v>-1.9E-3</v>
      </c>
      <c r="ES23" s="6">
        <v>-8.0000000000000002E-3</v>
      </c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-8.0000000000000002E-3</v>
      </c>
      <c r="FS23" s="26">
        <f t="shared" si="7"/>
        <v>-1.9999999999999996E-3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3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6">
        <v>1.8E-3</v>
      </c>
      <c r="EQ24" s="6">
        <v>4.4999999999999997E-3</v>
      </c>
      <c r="ER24" s="6">
        <v>-6.7000000000000002E-3</v>
      </c>
      <c r="ES24" s="6">
        <v>4.4000000000000003E-3</v>
      </c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-6.7000000000000002E-3</v>
      </c>
      <c r="FS24" s="26">
        <f t="shared" si="7"/>
        <v>5.8E-4</v>
      </c>
      <c r="FT24" s="26">
        <f t="shared" si="8"/>
        <v>4.4999999999999997E-3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3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6">
        <v>4.0000000000000001E-3</v>
      </c>
      <c r="EQ25" s="6">
        <v>2.3E-3</v>
      </c>
      <c r="ER25" s="6">
        <v>-3.7000000000000002E-3</v>
      </c>
      <c r="ES25" s="6">
        <v>4.4000000000000003E-3</v>
      </c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-3.7000000000000002E-3</v>
      </c>
      <c r="FS25" s="26">
        <f t="shared" si="7"/>
        <v>1.32E-3</v>
      </c>
      <c r="FT25" s="26">
        <f t="shared" si="8"/>
        <v>4.4000000000000003E-3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3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6">
        <v>-8.0000000000000004E-4</v>
      </c>
      <c r="EQ26" s="6">
        <v>1.6000000000000001E-3</v>
      </c>
      <c r="ER26" s="6">
        <v>-5.8999999999999999E-3</v>
      </c>
      <c r="ES26" s="6">
        <v>5.4000000000000003E-3</v>
      </c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-1.6000000000000001E-3</v>
      </c>
      <c r="FT26" s="26">
        <f t="shared" si="8"/>
        <v>5.4000000000000003E-3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7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7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-2.0999999999999999E-3</v>
      </c>
      <c r="EQ27" s="29">
        <f t="shared" si="54"/>
        <v>-2.64E-2</v>
      </c>
      <c r="ER27" s="29">
        <f t="shared" si="54"/>
        <v>1.2500000000000001E-2</v>
      </c>
      <c r="ES27" s="29">
        <f t="shared" si="54"/>
        <v>-2.4899999999999999E-2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-2.64E-2</v>
      </c>
      <c r="FS27" s="26">
        <f t="shared" si="7"/>
        <v>-8.2580645161290311E-4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3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6">
        <v>1.1000000000000001E-3</v>
      </c>
      <c r="EQ28" s="6">
        <v>0</v>
      </c>
      <c r="ER28" s="6">
        <v>-8.3999999999999995E-3</v>
      </c>
      <c r="ES28" s="6">
        <v>-3.8999999999999998E-3</v>
      </c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-8.3999999999999995E-3</v>
      </c>
      <c r="FS28" s="31">
        <f t="shared" si="7"/>
        <v>-1.6000000000000001E-3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3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6">
        <v>-1.6000000000000001E-3</v>
      </c>
      <c r="EQ29" s="6">
        <v>2.3E-3</v>
      </c>
      <c r="ER29" s="6">
        <v>-3.8E-3</v>
      </c>
      <c r="ES29" s="6">
        <v>-1E-4</v>
      </c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-3.8E-3</v>
      </c>
      <c r="FS29" s="31">
        <f t="shared" si="7"/>
        <v>-7.3999999999999999E-4</v>
      </c>
      <c r="FT29" s="31">
        <f t="shared" si="8"/>
        <v>2.3E-3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3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6">
        <v>2.8999999999999998E-3</v>
      </c>
      <c r="EQ30" s="6">
        <v>2.7000000000000001E-3</v>
      </c>
      <c r="ER30" s="6">
        <v>-8.0000000000000004E-4</v>
      </c>
      <c r="ES30" s="6">
        <v>-1.4E-3</v>
      </c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-1.4E-3</v>
      </c>
      <c r="FS30" s="31">
        <f t="shared" si="7"/>
        <v>2.2600000000000003E-3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8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8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1.3299999999999999E-2</v>
      </c>
      <c r="EQ31" s="34">
        <f t="shared" ref="EQ31:EW31" si="66">SUM(EQ6, -EQ13, -EQ19,EQ24,EQ28:EQ30)</f>
        <v>8.5000000000000006E-3</v>
      </c>
      <c r="ER31" s="34">
        <f t="shared" si="66"/>
        <v>-4.2000000000000003E-2</v>
      </c>
      <c r="ES31" s="34">
        <f t="shared" si="66"/>
        <v>8.4999999999999989E-3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-4.2000000000000003E-2</v>
      </c>
      <c r="FS31" s="31">
        <f t="shared" si="7"/>
        <v>-1.5161290322580659E-4</v>
      </c>
      <c r="FT31" s="31">
        <f t="shared" si="8"/>
        <v>1.3299999999999999E-2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3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6">
        <v>3.8E-3</v>
      </c>
      <c r="EQ32" s="6">
        <v>-1.8E-3</v>
      </c>
      <c r="ER32" s="6">
        <v>-5.1999999999999998E-3</v>
      </c>
      <c r="ES32" s="6">
        <v>-3.5999999999999999E-3</v>
      </c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-5.1999999999999998E-3</v>
      </c>
      <c r="FS32" s="35">
        <f t="shared" si="7"/>
        <v>-5.7999999999999979E-4</v>
      </c>
      <c r="FT32" s="35">
        <f t="shared" si="8"/>
        <v>3.8999999999999998E-3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3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6">
        <v>5.0000000000000001E-3</v>
      </c>
      <c r="EQ33" s="6">
        <v>8.0000000000000004E-4</v>
      </c>
      <c r="ER33" s="6">
        <v>2.5000000000000001E-3</v>
      </c>
      <c r="ES33" s="6">
        <v>-8.0000000000000004E-4</v>
      </c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-8.0000000000000004E-4</v>
      </c>
      <c r="FS33" s="35">
        <f t="shared" si="7"/>
        <v>3.1800000000000001E-3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89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89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3.0400000000000003E-2</v>
      </c>
      <c r="EQ34" s="38">
        <f t="shared" ref="EQ34:EU34" si="79">SUM(EQ7, -EQ14, -EQ20,EQ25, -EQ29,EQ32:EQ33)</f>
        <v>-8.3000000000000001E-3</v>
      </c>
      <c r="ER34" s="38">
        <f t="shared" si="79"/>
        <v>-1.4799999999999995E-2</v>
      </c>
      <c r="ES34" s="38">
        <f t="shared" si="79"/>
        <v>1.0800000000000002E-2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-1.4799999999999995E-2</v>
      </c>
      <c r="FS34" s="35">
        <f t="shared" si="7"/>
        <v>9.9354838709677447E-4</v>
      </c>
      <c r="FT34" s="35">
        <f t="shared" si="8"/>
        <v>3.0400000000000003E-2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3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6">
        <v>-2E-3</v>
      </c>
      <c r="EQ35" s="6">
        <v>-2.7000000000000001E-3</v>
      </c>
      <c r="ER35" s="6">
        <v>-7.6E-3</v>
      </c>
      <c r="ES35" s="6">
        <v>-2.3999999999999998E-3</v>
      </c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-7.6E-3</v>
      </c>
      <c r="FS35" s="41">
        <f t="shared" si="7"/>
        <v>-3.8800000000000002E-3</v>
      </c>
      <c r="FT35" s="41">
        <f t="shared" si="8"/>
        <v>-2E-3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0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-9.4999999999999998E-3</v>
      </c>
      <c r="EQ36" s="44">
        <f t="shared" si="95"/>
        <v>-1.3500000000000002E-2</v>
      </c>
      <c r="ER36" s="44">
        <f t="shared" si="95"/>
        <v>-3.44E-2</v>
      </c>
      <c r="ES36" s="44">
        <f t="shared" si="95"/>
        <v>1.8599999999999998E-2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-3.0000000000000001E-3</v>
      </c>
      <c r="FT36" s="41">
        <f t="shared" si="8"/>
        <v>1.8599999999999998E-2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1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4.3999999999999994E-3</v>
      </c>
      <c r="EQ37" s="47">
        <f t="shared" si="110"/>
        <v>7.6E-3</v>
      </c>
      <c r="ER37" s="47">
        <f t="shared" si="110"/>
        <v>2.7E-2</v>
      </c>
      <c r="ES37" s="47">
        <f t="shared" si="110"/>
        <v>3.9399999999999998E-2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1.961290322580645E-3</v>
      </c>
      <c r="FT37" s="48">
        <f t="shared" si="8"/>
        <v>3.9399999999999998E-2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79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79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22">
        <v>0.29260000000000003</v>
      </c>
      <c r="EQ39" s="22">
        <v>0.31130000000000002</v>
      </c>
      <c r="ER39" s="22">
        <v>0.32519999999999999</v>
      </c>
      <c r="ES39" s="22">
        <v>0.2989</v>
      </c>
      <c r="ET39" s="15"/>
      <c r="EU39" s="15"/>
      <c r="EV39" s="15"/>
      <c r="EW39" s="15" t="s">
        <v>62</v>
      </c>
      <c r="EX39" s="15"/>
      <c r="EY39" s="15" t="s">
        <v>62</v>
      </c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41">
        <v>0.1183</v>
      </c>
      <c r="EQ40" s="41">
        <v>0.1048</v>
      </c>
      <c r="ER40" s="35">
        <v>7.3499999999999996E-2</v>
      </c>
      <c r="ES40" s="41">
        <v>8.8999999999999996E-2</v>
      </c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-1.17E-2</v>
      </c>
      <c r="FS40" s="52">
        <f>AVERAGE(FS2:FS8,FS10:FS15,FS17:FS21,FS23:FS26,FS28:FS30,FS32:FS33,FS35)</f>
        <v>-3.2714285714285717E-4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P41" s="35">
        <v>9.6600000000000005E-2</v>
      </c>
      <c r="EQ41" s="35">
        <v>8.8300000000000003E-2</v>
      </c>
      <c r="ER41" s="41">
        <v>7.0400000000000004E-2</v>
      </c>
      <c r="ES41" s="35">
        <v>8.43E-2</v>
      </c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31">
        <v>6.1499999999999999E-2</v>
      </c>
      <c r="EQ42" s="31">
        <v>7.0000000000000007E-2</v>
      </c>
      <c r="ER42" s="31">
        <v>2.8000000000000001E-2</v>
      </c>
      <c r="ES42" s="31">
        <v>3.6499999999999998E-2</v>
      </c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s="7">
        <v>-3.7699999999999997E-2</v>
      </c>
      <c r="EQ43" s="7">
        <v>-1.9599999999999999E-2</v>
      </c>
      <c r="ER43" s="7">
        <v>-1.1000000000000001E-3</v>
      </c>
      <c r="ES43" s="7">
        <v>2.5399999999999999E-2</v>
      </c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16">
        <v>-4.4999999999999998E-2</v>
      </c>
      <c r="EQ44" s="16">
        <v>-4.9700000000000001E-2</v>
      </c>
      <c r="ER44" s="16">
        <v>-3.04E-2</v>
      </c>
      <c r="ES44" s="16">
        <v>-8.3000000000000004E-2</v>
      </c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-5.4199999999999998E-2</v>
      </c>
      <c r="FS44" s="52">
        <f>AVERAGE(FS9,FS16,FS22,FS27,FS31,FS34,FS36,FS37)</f>
        <v>0</v>
      </c>
      <c r="FT44" s="52">
        <f>MAX(FT9,FT16,FT22,FT27,FT31,FT34,FT36,FT37)</f>
        <v>3.9399999999999998E-2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92">
        <v>-0.21379999999999999</v>
      </c>
      <c r="EQ45" s="92">
        <v>-0.2402</v>
      </c>
      <c r="ER45" s="92">
        <v>-0.22770000000000001</v>
      </c>
      <c r="ES45" s="48">
        <v>-0.19850000000000001</v>
      </c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8">
        <v>-5.2699999999999997E-2</v>
      </c>
      <c r="AG46" s="298">
        <v>-7.0300000000000001E-2</v>
      </c>
      <c r="AH46" s="299">
        <v>-7.5499999999999998E-2</v>
      </c>
      <c r="AI46" s="10"/>
      <c r="AJ46" s="10" t="s">
        <v>62</v>
      </c>
      <c r="AK46" s="300">
        <v>-5.8299999999999998E-2</v>
      </c>
      <c r="AL46" s="298">
        <v>-5.91E-2</v>
      </c>
      <c r="AM46" s="300">
        <v>-9.0399999999999994E-2</v>
      </c>
      <c r="AN46" s="299">
        <v>-9.8599999999999993E-2</v>
      </c>
      <c r="AO46" s="299">
        <v>-0.10970000000000001</v>
      </c>
      <c r="AP46" s="10"/>
      <c r="AQ46" s="10" t="s">
        <v>62</v>
      </c>
      <c r="AR46" s="299">
        <v>-9.1700000000000004E-2</v>
      </c>
      <c r="AS46" s="299">
        <v>-0.13059999999999999</v>
      </c>
      <c r="AT46" s="299">
        <v>-0.1368</v>
      </c>
      <c r="AU46" s="299">
        <v>-0.17</v>
      </c>
      <c r="AV46" s="299">
        <v>-0.1593</v>
      </c>
      <c r="AW46" s="10"/>
      <c r="AX46" s="10" t="s">
        <v>62</v>
      </c>
      <c r="AY46" s="299">
        <v>-0.17</v>
      </c>
      <c r="AZ46" s="299">
        <v>-0.1714</v>
      </c>
      <c r="BA46" s="299">
        <v>-0.1726</v>
      </c>
      <c r="BB46" s="299">
        <v>-0.16420000000000001</v>
      </c>
      <c r="BC46" s="299">
        <v>-0.1958</v>
      </c>
      <c r="BD46" s="10"/>
      <c r="BE46" s="10" t="s">
        <v>62</v>
      </c>
      <c r="BF46" s="299">
        <v>-0.1802</v>
      </c>
      <c r="BG46" s="299">
        <v>-0.19239999999999999</v>
      </c>
      <c r="BH46" s="299">
        <v>-0.23169999999999999</v>
      </c>
      <c r="BI46" s="299">
        <v>-0.24099999999999999</v>
      </c>
      <c r="BJ46" s="63" t="s">
        <v>86</v>
      </c>
      <c r="BK46" s="63" t="s">
        <v>76</v>
      </c>
      <c r="BL46" s="63" t="s">
        <v>86</v>
      </c>
      <c r="CQ46" s="299">
        <v>-0.23619999999999999</v>
      </c>
      <c r="CR46" s="10" t="s">
        <v>62</v>
      </c>
      <c r="CS46" s="10"/>
      <c r="CT46" s="301">
        <v>-0.24030000000000001</v>
      </c>
      <c r="CU46" s="299">
        <v>-0.24679999999999999</v>
      </c>
      <c r="CV46" s="299">
        <v>-0.21879999999999999</v>
      </c>
      <c r="CW46" s="299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48">
        <v>-0.27250000000000002</v>
      </c>
      <c r="EQ46" s="48">
        <v>-0.26490000000000002</v>
      </c>
      <c r="ER46" s="48">
        <v>-0.2379</v>
      </c>
      <c r="ES46" s="92">
        <v>-0.25259999999999999</v>
      </c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0" t="s">
        <v>92</v>
      </c>
      <c r="BT47" s="281" t="s">
        <v>93</v>
      </c>
      <c r="EK47" s="280" t="s">
        <v>90</v>
      </c>
      <c r="EL47" s="280" t="s">
        <v>94</v>
      </c>
      <c r="HC47" s="280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3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7"/>
      <c r="BY48" s="252"/>
      <c r="BZ48" s="69">
        <v>43136</v>
      </c>
      <c r="CA48" s="254"/>
      <c r="CB48" s="252"/>
      <c r="CC48" s="69">
        <v>43137</v>
      </c>
      <c r="CD48" s="302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4"/>
      <c r="DM48" s="77">
        <v>43153</v>
      </c>
      <c r="DN48" s="304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248"/>
      <c r="EL48" s="65">
        <v>43525</v>
      </c>
      <c r="EM48" s="355"/>
      <c r="EN48" s="252"/>
      <c r="EO48" s="69">
        <v>43528</v>
      </c>
      <c r="EP48" s="297"/>
      <c r="EQ48" s="252"/>
      <c r="ER48" s="69">
        <v>43529</v>
      </c>
      <c r="ES48" s="254"/>
      <c r="ET48" s="252"/>
      <c r="EU48" s="69">
        <v>43530</v>
      </c>
      <c r="EV48" s="302"/>
      <c r="EW48" s="71"/>
      <c r="EX48" s="69">
        <v>43531</v>
      </c>
      <c r="EY48" s="70"/>
      <c r="EZ48" s="71"/>
      <c r="FA48" s="69">
        <v>43532</v>
      </c>
      <c r="FB48" s="356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8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125" t="s">
        <v>78</v>
      </c>
      <c r="EL49" s="56" t="s">
        <v>79</v>
      </c>
      <c r="EM49" s="126" t="s">
        <v>80</v>
      </c>
      <c r="EN49" s="125" t="s">
        <v>78</v>
      </c>
      <c r="EO49" s="56" t="s">
        <v>79</v>
      </c>
      <c r="EP49" s="126" t="s">
        <v>80</v>
      </c>
      <c r="EQ49" s="125" t="s">
        <v>78</v>
      </c>
      <c r="ER49" s="56" t="s">
        <v>79</v>
      </c>
      <c r="ES49" s="126" t="s">
        <v>80</v>
      </c>
      <c r="ET49" s="125" t="s">
        <v>78</v>
      </c>
      <c r="EU49" s="56" t="s">
        <v>79</v>
      </c>
      <c r="EV49" s="126" t="s">
        <v>80</v>
      </c>
      <c r="EW49" s="26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4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127" t="s">
        <v>81</v>
      </c>
      <c r="EL50" s="55" t="s">
        <v>82</v>
      </c>
      <c r="EM50" s="128" t="s">
        <v>83</v>
      </c>
      <c r="EN50" s="127" t="s">
        <v>81</v>
      </c>
      <c r="EO50" s="55" t="s">
        <v>82</v>
      </c>
      <c r="EP50" s="128" t="s">
        <v>83</v>
      </c>
      <c r="EQ50" s="127" t="s">
        <v>81</v>
      </c>
      <c r="ER50" s="55" t="s">
        <v>82</v>
      </c>
      <c r="ES50" s="128" t="s">
        <v>83</v>
      </c>
      <c r="ET50" s="127" t="s">
        <v>81</v>
      </c>
      <c r="EU50" s="55" t="s">
        <v>82</v>
      </c>
      <c r="EV50" s="128" t="s">
        <v>83</v>
      </c>
      <c r="EW50" s="104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1">
        <v>0.2069</v>
      </c>
      <c r="DO51" s="343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134">
        <v>0.31019999999999998</v>
      </c>
      <c r="EL51" s="22">
        <v>0.29859999999999998</v>
      </c>
      <c r="EM51" s="87">
        <v>0.30759999999999998</v>
      </c>
      <c r="EN51" s="134">
        <v>0.32819999999999999</v>
      </c>
      <c r="EO51" s="22">
        <v>0.31190000000000001</v>
      </c>
      <c r="EP51" s="87">
        <v>0.29260000000000003</v>
      </c>
      <c r="EQ51" s="134">
        <v>0.3009</v>
      </c>
      <c r="ER51" s="22">
        <v>0.27879999999999999</v>
      </c>
      <c r="ES51" s="87">
        <v>0.31130000000000002</v>
      </c>
      <c r="ET51" s="134">
        <v>0.30590000000000001</v>
      </c>
      <c r="EU51" s="22">
        <v>0.30580000000000002</v>
      </c>
      <c r="EV51" s="87">
        <v>0.32519999999999999</v>
      </c>
      <c r="EW51" s="112">
        <v>0.31879999999999997</v>
      </c>
      <c r="EX51" s="22">
        <v>0.29849999999999999</v>
      </c>
      <c r="EY51" s="22">
        <v>0.2989</v>
      </c>
      <c r="EZ51" s="22"/>
      <c r="FA51" s="22"/>
      <c r="FB51" s="22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09">
        <v>0.18679999999999999</v>
      </c>
      <c r="DO52" s="343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129">
        <v>0.2041</v>
      </c>
      <c r="EL52" s="41">
        <v>0.19889999999999999</v>
      </c>
      <c r="EM52" s="90">
        <v>0.1278</v>
      </c>
      <c r="EN52" s="129">
        <v>0.12690000000000001</v>
      </c>
      <c r="EO52" s="41">
        <v>0.1208</v>
      </c>
      <c r="EP52" s="90">
        <v>0.1183</v>
      </c>
      <c r="EQ52" s="129">
        <v>0.1129</v>
      </c>
      <c r="ER52" s="41">
        <v>0.1108</v>
      </c>
      <c r="ES52" s="90">
        <v>0.1048</v>
      </c>
      <c r="ET52" s="129">
        <v>0.111</v>
      </c>
      <c r="EU52" s="41">
        <v>9.8699999999999996E-2</v>
      </c>
      <c r="EV52" s="89">
        <v>7.3499999999999996E-2</v>
      </c>
      <c r="EW52" s="111">
        <v>8.5400000000000004E-2</v>
      </c>
      <c r="EX52" s="35">
        <v>9.35E-2</v>
      </c>
      <c r="EY52" s="41">
        <v>8.8999999999999996E-2</v>
      </c>
      <c r="EZ52" s="41"/>
      <c r="FA52" s="41"/>
      <c r="FB52" s="41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2">
        <v>9.5699999999999993E-2</v>
      </c>
      <c r="DO53" s="343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137">
        <v>6.4699999999999994E-2</v>
      </c>
      <c r="EL53" s="35">
        <v>8.0299999999999996E-2</v>
      </c>
      <c r="EM53" s="89">
        <v>6.6199999999999995E-2</v>
      </c>
      <c r="EN53" s="137">
        <v>7.6300000000000007E-2</v>
      </c>
      <c r="EO53" s="35">
        <v>7.7799999999999994E-2</v>
      </c>
      <c r="EP53" s="89">
        <v>9.6600000000000005E-2</v>
      </c>
      <c r="EQ53" s="137">
        <v>7.4499999999999997E-2</v>
      </c>
      <c r="ER53" s="35">
        <v>8.2199999999999995E-2</v>
      </c>
      <c r="ES53" s="89">
        <v>8.8300000000000003E-2</v>
      </c>
      <c r="ET53" s="137">
        <v>7.7499999999999999E-2</v>
      </c>
      <c r="EU53" s="35">
        <v>8.1000000000000003E-2</v>
      </c>
      <c r="EV53" s="90">
        <v>7.0400000000000004E-2</v>
      </c>
      <c r="EW53" s="106">
        <v>6.83E-2</v>
      </c>
      <c r="EX53" s="41">
        <v>8.1000000000000003E-2</v>
      </c>
      <c r="EY53" s="35">
        <v>8.43E-2</v>
      </c>
      <c r="EZ53" s="35"/>
      <c r="FA53" s="35"/>
      <c r="FB53" s="35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3">
        <v>7.2499999999999995E-2</v>
      </c>
      <c r="DO54" s="343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135">
        <v>4.2999999999999997E-2</v>
      </c>
      <c r="EL54" s="31">
        <v>6.1600000000000002E-2</v>
      </c>
      <c r="EM54" s="91">
        <v>4.82E-2</v>
      </c>
      <c r="EN54" s="135">
        <v>5.1999999999999998E-2</v>
      </c>
      <c r="EO54" s="31">
        <v>6.3600000000000004E-2</v>
      </c>
      <c r="EP54" s="91">
        <v>6.1499999999999999E-2</v>
      </c>
      <c r="EQ54" s="135">
        <v>5.7799999999999997E-2</v>
      </c>
      <c r="ER54" s="31">
        <v>5.8999999999999997E-2</v>
      </c>
      <c r="ES54" s="91">
        <v>7.0000000000000007E-2</v>
      </c>
      <c r="ET54" s="135">
        <v>2.7E-2</v>
      </c>
      <c r="EU54" s="31">
        <v>2.7900000000000001E-2</v>
      </c>
      <c r="EV54" s="91">
        <v>2.8000000000000001E-2</v>
      </c>
      <c r="EW54" s="110">
        <v>3.4099999999999998E-2</v>
      </c>
      <c r="EX54" s="31">
        <v>4.3700000000000003E-2</v>
      </c>
      <c r="EY54" s="31">
        <v>3.6499999999999998E-2</v>
      </c>
      <c r="EZ54" s="31"/>
      <c r="FA54" s="31"/>
      <c r="FB54" s="31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7">
        <v>-0.05</v>
      </c>
      <c r="DO55" s="343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31">
        <v>-4.48E-2</v>
      </c>
      <c r="EL55" s="16">
        <v>-4.3099999999999999E-2</v>
      </c>
      <c r="EM55" s="136">
        <v>-2.7699999999999999E-2</v>
      </c>
      <c r="EN55" s="131">
        <v>-3.3300000000000003E-2</v>
      </c>
      <c r="EO55" s="7">
        <v>-2.9100000000000001E-2</v>
      </c>
      <c r="EP55" s="88">
        <v>-3.7699999999999997E-2</v>
      </c>
      <c r="EQ55" s="133">
        <v>-2.3400000000000001E-2</v>
      </c>
      <c r="ER55" s="7">
        <v>-3.5000000000000001E-3</v>
      </c>
      <c r="ES55" s="88">
        <v>-1.9599999999999999E-2</v>
      </c>
      <c r="ET55" s="133">
        <v>-5.7000000000000002E-3</v>
      </c>
      <c r="EU55" s="7">
        <v>-3.8E-3</v>
      </c>
      <c r="EV55" s="88">
        <v>-1.1000000000000001E-3</v>
      </c>
      <c r="EW55" s="107">
        <v>-4.7999999999999996E-3</v>
      </c>
      <c r="EX55" s="7">
        <v>-1.6999999999999999E-3</v>
      </c>
      <c r="EY55" s="7">
        <v>2.5399999999999999E-2</v>
      </c>
      <c r="EZ55" s="7"/>
      <c r="FA55" s="7"/>
      <c r="FB55" s="7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6">
        <v>-7.7799999999999994E-2</v>
      </c>
      <c r="DO56" s="343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133">
        <v>-5.6099999999999997E-2</v>
      </c>
      <c r="EL56" s="7">
        <v>-6.3899999999999998E-2</v>
      </c>
      <c r="EM56" s="88">
        <v>-3.3500000000000002E-2</v>
      </c>
      <c r="EN56" s="133">
        <v>-3.7100000000000001E-2</v>
      </c>
      <c r="EO56" s="16">
        <v>-4.1200000000000001E-2</v>
      </c>
      <c r="EP56" s="136">
        <v>-4.4999999999999998E-2</v>
      </c>
      <c r="EQ56" s="131">
        <v>-4.1599999999999998E-2</v>
      </c>
      <c r="ER56" s="16">
        <v>-3.3799999999999997E-2</v>
      </c>
      <c r="ES56" s="136">
        <v>-4.9700000000000001E-2</v>
      </c>
      <c r="ET56" s="131">
        <v>-3.9300000000000002E-2</v>
      </c>
      <c r="EU56" s="16">
        <v>-3.5999999999999997E-2</v>
      </c>
      <c r="EV56" s="136">
        <v>-3.04E-2</v>
      </c>
      <c r="EW56" s="109">
        <v>-3.2199999999999999E-2</v>
      </c>
      <c r="EX56" s="16">
        <v>-3.9800000000000002E-2</v>
      </c>
      <c r="EY56" s="16">
        <v>-8.3000000000000004E-2</v>
      </c>
      <c r="EZ56" s="16"/>
      <c r="FA56" s="16"/>
      <c r="FB56" s="16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4">
        <v>-0.19470000000000001</v>
      </c>
      <c r="DO57" s="343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132">
        <v>-0.22939999999999999</v>
      </c>
      <c r="EL57" s="92">
        <v>-0.23580000000000001</v>
      </c>
      <c r="EM57" s="86">
        <v>-0.2117</v>
      </c>
      <c r="EN57" s="132">
        <v>-0.22600000000000001</v>
      </c>
      <c r="EO57" s="92">
        <v>-0.2273</v>
      </c>
      <c r="EP57" s="86">
        <v>-0.21379999999999999</v>
      </c>
      <c r="EQ57" s="132">
        <v>-0.21110000000000001</v>
      </c>
      <c r="ER57" s="92">
        <v>-0.21249999999999999</v>
      </c>
      <c r="ES57" s="86">
        <v>-0.2402</v>
      </c>
      <c r="ET57" s="132">
        <v>-0.2326</v>
      </c>
      <c r="EU57" s="92">
        <v>-0.22950000000000001</v>
      </c>
      <c r="EV57" s="86">
        <v>-0.22770000000000001</v>
      </c>
      <c r="EW57" s="108">
        <v>-0.2283</v>
      </c>
      <c r="EX57" s="48">
        <v>-0.23730000000000001</v>
      </c>
      <c r="EY57" s="48">
        <v>-0.19850000000000001</v>
      </c>
      <c r="EZ57" s="48"/>
      <c r="FA57" s="48"/>
      <c r="FB57" s="48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0">
        <v>-0.2394</v>
      </c>
      <c r="DO58" s="343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130">
        <v>-0.29170000000000001</v>
      </c>
      <c r="EL58" s="48">
        <v>-0.29659999999999997</v>
      </c>
      <c r="EM58" s="85">
        <v>-0.27689999999999998</v>
      </c>
      <c r="EN58" s="130">
        <v>-0.28699999999999998</v>
      </c>
      <c r="EO58" s="48">
        <v>-0.27650000000000002</v>
      </c>
      <c r="EP58" s="85">
        <v>-0.27250000000000002</v>
      </c>
      <c r="EQ58" s="130">
        <v>-0.27</v>
      </c>
      <c r="ER58" s="48">
        <v>-0.26669999999999999</v>
      </c>
      <c r="ES58" s="85">
        <v>-0.26490000000000002</v>
      </c>
      <c r="ET58" s="130">
        <v>-0.24379999999999999</v>
      </c>
      <c r="EU58" s="48">
        <v>-0.24410000000000001</v>
      </c>
      <c r="EV58" s="85">
        <v>-0.2379</v>
      </c>
      <c r="EW58" s="105">
        <v>-0.24129999999999999</v>
      </c>
      <c r="EX58" s="92">
        <v>-0.2379</v>
      </c>
      <c r="EY58" s="92">
        <v>-0.25259999999999999</v>
      </c>
      <c r="EZ58" s="92"/>
      <c r="FA58" s="92"/>
      <c r="FB58" s="92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0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83">
        <v>6.72</v>
      </c>
      <c r="EO59" s="57">
        <v>-1.86</v>
      </c>
      <c r="EP59" s="84">
        <v>-1.02</v>
      </c>
      <c r="EQ59" s="83">
        <v>-4.58</v>
      </c>
      <c r="ER59" s="57">
        <v>-4.49</v>
      </c>
      <c r="ES59" s="84">
        <v>6.9</v>
      </c>
      <c r="ET59" s="83">
        <v>-10.6</v>
      </c>
      <c r="EU59" s="57">
        <v>-1.6</v>
      </c>
      <c r="EV59" s="84">
        <v>-3.26</v>
      </c>
      <c r="EW59" s="113">
        <v>1.9</v>
      </c>
      <c r="EX59" s="57">
        <v>2.04</v>
      </c>
      <c r="EY59" s="84">
        <v>-1.6</v>
      </c>
      <c r="EZ59" s="83"/>
      <c r="FA59" s="57"/>
      <c r="FB59" s="84"/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5">
        <v>2.5600000000000001E-2</v>
      </c>
      <c r="DO60" s="344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11">
        <v>2.2100000000000002E-2</v>
      </c>
      <c r="EL60" s="243">
        <v>1.8599999999999998E-2</v>
      </c>
      <c r="EM60" s="220">
        <v>3.04E-2</v>
      </c>
      <c r="EN60" s="267">
        <v>2.06E-2</v>
      </c>
      <c r="EO60" s="216">
        <v>1.1599999999999999E-2</v>
      </c>
      <c r="EP60" s="222">
        <v>1.8800000000000001E-2</v>
      </c>
      <c r="EQ60" s="245">
        <v>1.43E-2</v>
      </c>
      <c r="ER60" s="244">
        <v>1.9900000000000001E-2</v>
      </c>
      <c r="ES60" s="210">
        <v>3.2500000000000001E-2</v>
      </c>
      <c r="ET60" s="215">
        <v>2.1100000000000001E-2</v>
      </c>
      <c r="EU60" s="216">
        <v>3.5000000000000001E-3</v>
      </c>
      <c r="EV60" s="210">
        <v>1.9400000000000001E-2</v>
      </c>
      <c r="EW60" s="216">
        <v>1.1900000000000001E-2</v>
      </c>
      <c r="EX60" s="240">
        <v>1.2699999999999999E-2</v>
      </c>
      <c r="EY60" s="203">
        <v>3.8800000000000001E-2</v>
      </c>
      <c r="EZ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6">
        <v>-2.0899999999999998E-2</v>
      </c>
      <c r="DO61" s="344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15">
        <v>-3.2399999999999998E-2</v>
      </c>
      <c r="EL61" s="209">
        <v>-1.1599999999999999E-2</v>
      </c>
      <c r="EM61" s="204">
        <v>-7.1099999999999997E-2</v>
      </c>
      <c r="EN61" s="239">
        <v>-1.43E-2</v>
      </c>
      <c r="EO61" s="209">
        <v>-1.6299999999999999E-2</v>
      </c>
      <c r="EP61" s="210">
        <v>-1.9300000000000001E-2</v>
      </c>
      <c r="EQ61" s="214">
        <v>-2.2100000000000002E-2</v>
      </c>
      <c r="ER61" s="209">
        <v>-2.2100000000000002E-2</v>
      </c>
      <c r="ES61" s="242">
        <v>-2.7699999999999999E-2</v>
      </c>
      <c r="ET61" s="212">
        <v>-4.2999999999999997E-2</v>
      </c>
      <c r="EU61" s="240">
        <v>-1.23E-2</v>
      </c>
      <c r="EV61" s="204">
        <v>-2.8299999999999999E-2</v>
      </c>
      <c r="EW61" s="209">
        <v>-6.4000000000000003E-3</v>
      </c>
      <c r="EX61" s="209">
        <v>-2.0299999999999999E-2</v>
      </c>
      <c r="EY61" s="205">
        <v>-4.3200000000000002E-2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5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K62" s="138"/>
      <c r="EL62" s="139"/>
      <c r="EM62" s="220">
        <v>2.29E-2</v>
      </c>
      <c r="EN62" s="138" t="s">
        <v>62</v>
      </c>
      <c r="EO62" s="139"/>
      <c r="EP62" s="222">
        <v>3.04E-2</v>
      </c>
      <c r="EQ62" s="138"/>
      <c r="ER62" s="139"/>
      <c r="ES62" s="210">
        <v>1.8700000000000001E-2</v>
      </c>
      <c r="ET62" s="138"/>
      <c r="EU62" s="139"/>
      <c r="EV62" s="203">
        <v>2.7E-2</v>
      </c>
      <c r="EY62" s="203">
        <v>3.9399999999999998E-2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7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s="138" t="s">
        <v>62</v>
      </c>
      <c r="EL63" s="139" t="s">
        <v>62</v>
      </c>
      <c r="EM63" s="204">
        <v>-5.4199999999999998E-2</v>
      </c>
      <c r="EN63" s="138" t="s">
        <v>62</v>
      </c>
      <c r="EO63" s="139" t="s">
        <v>62</v>
      </c>
      <c r="EP63" s="205">
        <v>-1.7299999999999999E-2</v>
      </c>
      <c r="EQ63" s="138" t="s">
        <v>62</v>
      </c>
      <c r="ER63" s="139" t="s">
        <v>62</v>
      </c>
      <c r="ES63" s="242">
        <v>-2.64E-2</v>
      </c>
      <c r="ET63" s="138" t="s">
        <v>62</v>
      </c>
      <c r="EU63" s="139" t="s">
        <v>62</v>
      </c>
      <c r="EV63" s="221">
        <v>-4.2000000000000003E-2</v>
      </c>
      <c r="EW63" t="s">
        <v>62</v>
      </c>
      <c r="EX63" t="s">
        <v>62</v>
      </c>
      <c r="EY63" s="205">
        <v>-5.2600000000000001E-2</v>
      </c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8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61">
        <v>148.25</v>
      </c>
      <c r="EL64" s="257">
        <v>148.05000000000001</v>
      </c>
      <c r="EM64" s="262">
        <v>147.74</v>
      </c>
      <c r="EN64" s="261">
        <v>148.15</v>
      </c>
      <c r="EO64" s="257">
        <v>147.80000000000001</v>
      </c>
      <c r="EP64" s="262">
        <v>147.28</v>
      </c>
      <c r="EQ64" s="261">
        <v>147.36000000000001</v>
      </c>
      <c r="ER64" s="257">
        <v>146.84</v>
      </c>
      <c r="ES64" s="262">
        <v>147.44</v>
      </c>
      <c r="ET64" s="261">
        <v>146.9</v>
      </c>
      <c r="EU64" s="257">
        <v>146.97</v>
      </c>
      <c r="EV64" s="262">
        <v>147.21</v>
      </c>
      <c r="EW64" s="257">
        <v>147.19999999999999</v>
      </c>
      <c r="EX64" s="257">
        <v>1.3212999999999999</v>
      </c>
      <c r="EY64" s="257">
        <v>1.323</v>
      </c>
      <c r="FB64" s="191"/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29" t="s">
        <v>60</v>
      </c>
      <c r="DO65" s="345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64" t="s">
        <v>52</v>
      </c>
      <c r="EL65" s="188" t="s">
        <v>52</v>
      </c>
      <c r="EM65" s="199" t="s">
        <v>52</v>
      </c>
      <c r="EN65" s="164" t="s">
        <v>52</v>
      </c>
      <c r="EO65" s="188" t="s">
        <v>52</v>
      </c>
      <c r="EP65" s="199" t="s">
        <v>52</v>
      </c>
      <c r="EQ65" s="164" t="s">
        <v>52</v>
      </c>
      <c r="ER65" s="188" t="s">
        <v>52</v>
      </c>
      <c r="ES65" s="199" t="s">
        <v>52</v>
      </c>
      <c r="ET65" s="164" t="s">
        <v>52</v>
      </c>
      <c r="EU65" s="188" t="s">
        <v>52</v>
      </c>
      <c r="EV65" s="199" t="s">
        <v>52</v>
      </c>
      <c r="EW65" s="188" t="s">
        <v>52</v>
      </c>
      <c r="EX65" s="188" t="s">
        <v>51</v>
      </c>
      <c r="EY65" s="188" t="s">
        <v>51</v>
      </c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 t="shared" ref="DE66:DN66" si="143">SUM(DE51, -DE58)</f>
        <v>0.43440000000000001</v>
      </c>
      <c r="DF66" s="146">
        <f t="shared" si="143"/>
        <v>0.43159999999999998</v>
      </c>
      <c r="DG66" s="120">
        <f t="shared" si="143"/>
        <v>0.42210000000000003</v>
      </c>
      <c r="DH66" s="179">
        <f t="shared" si="143"/>
        <v>0.42559999999999998</v>
      </c>
      <c r="DI66" s="146">
        <f t="shared" si="143"/>
        <v>0.4244</v>
      </c>
      <c r="DJ66" s="120">
        <f t="shared" si="143"/>
        <v>0.44290000000000002</v>
      </c>
      <c r="DK66" s="179">
        <f t="shared" si="143"/>
        <v>0.41970000000000002</v>
      </c>
      <c r="DL66" s="120">
        <f t="shared" si="143"/>
        <v>0.41949999999999998</v>
      </c>
      <c r="DM66" s="120">
        <f t="shared" si="143"/>
        <v>0.41210000000000002</v>
      </c>
      <c r="DN66" s="330">
        <f t="shared" si="143"/>
        <v>0.44630000000000003</v>
      </c>
      <c r="DO66" s="346">
        <f>SUM(DO51, -DO58,)</f>
        <v>0</v>
      </c>
      <c r="DP66" s="120">
        <f t="shared" ref="DP66:DZ66" si="144">SUM(DP51, -DP58)</f>
        <v>0.44469999999999998</v>
      </c>
      <c r="DQ66" s="179">
        <f t="shared" si="144"/>
        <v>0.45760000000000001</v>
      </c>
      <c r="DR66" s="146">
        <f t="shared" si="144"/>
        <v>0.4919</v>
      </c>
      <c r="DS66" s="120">
        <f t="shared" si="144"/>
        <v>0.52429999999999999</v>
      </c>
      <c r="DT66" s="179">
        <f t="shared" si="144"/>
        <v>0.54720000000000002</v>
      </c>
      <c r="DU66" s="146">
        <f t="shared" si="144"/>
        <v>0.54909999999999992</v>
      </c>
      <c r="DV66" s="120">
        <f t="shared" si="144"/>
        <v>0.5734999999999999</v>
      </c>
      <c r="DW66" s="179">
        <f t="shared" si="144"/>
        <v>0.59430000000000005</v>
      </c>
      <c r="DX66" s="120">
        <f t="shared" si="144"/>
        <v>0.5464</v>
      </c>
      <c r="DY66" s="115">
        <f t="shared" si="144"/>
        <v>0.54959999999999998</v>
      </c>
      <c r="DZ66" s="115">
        <f t="shared" si="144"/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5">SUM(EC51, -EC58)</f>
        <v>0</v>
      </c>
      <c r="ED66" s="6">
        <f t="shared" si="145"/>
        <v>0</v>
      </c>
      <c r="EE66" s="6">
        <f t="shared" si="145"/>
        <v>0</v>
      </c>
      <c r="EF66" s="6">
        <f t="shared" si="145"/>
        <v>0</v>
      </c>
      <c r="EG66" s="6">
        <f t="shared" si="145"/>
        <v>0</v>
      </c>
      <c r="EH66" s="6">
        <f t="shared" si="145"/>
        <v>0</v>
      </c>
      <c r="EI66" s="6">
        <f t="shared" si="145"/>
        <v>0</v>
      </c>
      <c r="EK66" s="153">
        <f t="shared" ref="EK66:EX66" si="146">SUM(EK51, -EK58)</f>
        <v>0.60189999999999999</v>
      </c>
      <c r="EL66" s="115">
        <f t="shared" si="146"/>
        <v>0.59519999999999995</v>
      </c>
      <c r="EM66" s="175">
        <f t="shared" si="146"/>
        <v>0.58450000000000002</v>
      </c>
      <c r="EN66" s="153">
        <f t="shared" si="146"/>
        <v>0.61519999999999997</v>
      </c>
      <c r="EO66" s="115">
        <f t="shared" si="146"/>
        <v>0.58840000000000003</v>
      </c>
      <c r="EP66" s="175">
        <f t="shared" si="146"/>
        <v>0.56510000000000005</v>
      </c>
      <c r="EQ66" s="153">
        <f t="shared" si="146"/>
        <v>0.57089999999999996</v>
      </c>
      <c r="ER66" s="115">
        <f t="shared" si="146"/>
        <v>0.54549999999999998</v>
      </c>
      <c r="ES66" s="175">
        <f t="shared" si="146"/>
        <v>0.57620000000000005</v>
      </c>
      <c r="ET66" s="153">
        <f t="shared" si="146"/>
        <v>0.54969999999999997</v>
      </c>
      <c r="EU66" s="115">
        <f t="shared" si="146"/>
        <v>0.54990000000000006</v>
      </c>
      <c r="EV66" s="175">
        <f t="shared" si="146"/>
        <v>0.56309999999999993</v>
      </c>
      <c r="EW66" s="115">
        <f t="shared" si="146"/>
        <v>0.56009999999999993</v>
      </c>
      <c r="EX66" s="120">
        <f t="shared" si="146"/>
        <v>0.53639999999999999</v>
      </c>
      <c r="EY66" s="120">
        <f t="shared" ref="EY66" si="147">SUM(EY51, -EY58)</f>
        <v>0.55149999999999999</v>
      </c>
      <c r="EZ66" s="6">
        <f>SUM(EZ51, -EZ57)</f>
        <v>0</v>
      </c>
      <c r="FA66" s="6">
        <f>SUM(FA51, -FA57)</f>
        <v>0</v>
      </c>
      <c r="FB66" s="6">
        <f>SUM(FB51, -FB57)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8">SUM(GU51, -GU58)</f>
        <v>0</v>
      </c>
      <c r="GV66" s="6">
        <f t="shared" si="148"/>
        <v>0</v>
      </c>
      <c r="GW66" s="6">
        <f t="shared" si="148"/>
        <v>0</v>
      </c>
      <c r="GX66" s="6">
        <f t="shared" si="148"/>
        <v>0</v>
      </c>
      <c r="GY66" s="6">
        <f t="shared" si="148"/>
        <v>0</v>
      </c>
      <c r="GZ66" s="6">
        <f t="shared" si="148"/>
        <v>0</v>
      </c>
      <c r="HA66" s="6">
        <f t="shared" si="148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9">SUM(JM51, -JM58)</f>
        <v>0</v>
      </c>
      <c r="JN66" s="6">
        <f t="shared" si="149"/>
        <v>0</v>
      </c>
      <c r="JO66" s="6">
        <f t="shared" si="149"/>
        <v>0</v>
      </c>
      <c r="JP66" s="6">
        <f t="shared" si="149"/>
        <v>0</v>
      </c>
      <c r="JQ66" s="6">
        <f t="shared" si="149"/>
        <v>0</v>
      </c>
      <c r="JR66" s="6">
        <f t="shared" si="149"/>
        <v>0</v>
      </c>
      <c r="JS66" s="6">
        <f t="shared" si="149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1" t="s">
        <v>51</v>
      </c>
      <c r="DO67" s="345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64" t="s">
        <v>51</v>
      </c>
      <c r="EL67" s="188" t="s">
        <v>51</v>
      </c>
      <c r="EM67" s="199" t="s">
        <v>51</v>
      </c>
      <c r="EN67" s="164" t="s">
        <v>51</v>
      </c>
      <c r="EO67" s="188" t="s">
        <v>51</v>
      </c>
      <c r="EP67" s="199" t="s">
        <v>51</v>
      </c>
      <c r="EQ67" s="164" t="s">
        <v>51</v>
      </c>
      <c r="ER67" s="188" t="s">
        <v>51</v>
      </c>
      <c r="ES67" s="199" t="s">
        <v>51</v>
      </c>
      <c r="ET67" s="164" t="s">
        <v>51</v>
      </c>
      <c r="EU67" s="188" t="s">
        <v>51</v>
      </c>
      <c r="EV67" s="199" t="s">
        <v>51</v>
      </c>
      <c r="EW67" s="188" t="s">
        <v>51</v>
      </c>
      <c r="EX67" s="188" t="s">
        <v>52</v>
      </c>
      <c r="EY67" s="188" t="s">
        <v>52</v>
      </c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50">SUM(K51, -K57)</f>
        <v>0.16620000000000001</v>
      </c>
      <c r="L68" s="179">
        <f t="shared" si="150"/>
        <v>0.19230000000000003</v>
      </c>
      <c r="M68" s="146">
        <f t="shared" si="150"/>
        <v>0.17859999999999998</v>
      </c>
      <c r="N68" s="120">
        <f t="shared" si="150"/>
        <v>0.16650000000000001</v>
      </c>
      <c r="O68" s="179">
        <f t="shared" si="150"/>
        <v>0.18559999999999999</v>
      </c>
      <c r="P68" s="146">
        <f t="shared" si="150"/>
        <v>0.20569999999999999</v>
      </c>
      <c r="Q68" s="120">
        <f t="shared" si="150"/>
        <v>0.1983</v>
      </c>
      <c r="R68" s="179">
        <f t="shared" si="150"/>
        <v>0.21210000000000001</v>
      </c>
      <c r="S68" s="225">
        <f t="shared" si="150"/>
        <v>0.23520000000000002</v>
      </c>
      <c r="T68" s="15">
        <f t="shared" si="150"/>
        <v>0.22940000000000002</v>
      </c>
      <c r="U68" s="149">
        <f t="shared" ref="U68:Z68" si="151">SUM(U51, -U57)</f>
        <v>0.2127</v>
      </c>
      <c r="V68" s="225">
        <f t="shared" si="151"/>
        <v>0.2097</v>
      </c>
      <c r="W68" s="96">
        <f t="shared" si="151"/>
        <v>0.23599999999999999</v>
      </c>
      <c r="X68" s="151">
        <f t="shared" si="151"/>
        <v>0.2268</v>
      </c>
      <c r="Y68" s="146">
        <f t="shared" si="151"/>
        <v>0.2455</v>
      </c>
      <c r="Z68" s="120">
        <f t="shared" si="151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52">SUM(AK52, -AK58)</f>
        <v>0.23170000000000002</v>
      </c>
      <c r="AL68" s="93">
        <f t="shared" si="152"/>
        <v>0.2545</v>
      </c>
      <c r="AM68" s="150">
        <f t="shared" si="152"/>
        <v>0.29559999999999997</v>
      </c>
      <c r="AN68" s="144">
        <f t="shared" si="152"/>
        <v>0.29559999999999997</v>
      </c>
      <c r="AO68" s="116">
        <f t="shared" si="152"/>
        <v>0.30189999999999995</v>
      </c>
      <c r="AP68" s="176">
        <f t="shared" si="152"/>
        <v>0.27779999999999999</v>
      </c>
      <c r="AQ68" s="144">
        <f t="shared" si="152"/>
        <v>0.28659999999999997</v>
      </c>
      <c r="AR68" s="116">
        <f t="shared" si="152"/>
        <v>0.28660000000000002</v>
      </c>
      <c r="AS68" s="176">
        <f t="shared" si="152"/>
        <v>0.28949999999999998</v>
      </c>
      <c r="AT68" s="226">
        <f t="shared" si="152"/>
        <v>0.26090000000000002</v>
      </c>
      <c r="AU68" s="93">
        <f t="shared" si="152"/>
        <v>0.25990000000000002</v>
      </c>
      <c r="AV68" s="151">
        <f t="shared" si="152"/>
        <v>0.29270000000000002</v>
      </c>
      <c r="AW68" s="146">
        <f t="shared" si="152"/>
        <v>0.3024</v>
      </c>
      <c r="AX68" s="120">
        <f t="shared" si="152"/>
        <v>0.31730000000000003</v>
      </c>
      <c r="AY68" s="179">
        <f t="shared" si="152"/>
        <v>0.28070000000000001</v>
      </c>
      <c r="AZ68" s="146">
        <f t="shared" si="152"/>
        <v>0.26910000000000001</v>
      </c>
      <c r="BA68" s="120">
        <f t="shared" si="152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53">SUM(BD52, -BD58)</f>
        <v>0.30430000000000001</v>
      </c>
      <c r="BE68" s="179">
        <f t="shared" si="153"/>
        <v>0.3382</v>
      </c>
      <c r="BF68" s="146">
        <f t="shared" si="153"/>
        <v>0.32930000000000004</v>
      </c>
      <c r="BG68" s="120">
        <f t="shared" si="153"/>
        <v>0.31999999999999995</v>
      </c>
      <c r="BH68" s="179">
        <f t="shared" si="153"/>
        <v>0.30209999999999998</v>
      </c>
      <c r="BI68" s="146">
        <f t="shared" si="153"/>
        <v>0.30149999999999999</v>
      </c>
      <c r="BJ68" s="115">
        <f>SUM(BJ51, -BJ57)</f>
        <v>0.32200000000000001</v>
      </c>
      <c r="BK68" s="179">
        <f t="shared" ref="BK68:BQ68" si="154">SUM(BK52, -BK58)</f>
        <v>0.32019999999999998</v>
      </c>
      <c r="BL68" s="146">
        <f t="shared" si="154"/>
        <v>0.34360000000000002</v>
      </c>
      <c r="BM68" s="120">
        <f t="shared" si="154"/>
        <v>0.36709999999999998</v>
      </c>
      <c r="BN68" s="179">
        <f t="shared" si="154"/>
        <v>0.37239999999999995</v>
      </c>
      <c r="BO68" s="120">
        <f t="shared" si="154"/>
        <v>0.38129999999999997</v>
      </c>
      <c r="BP68" s="120">
        <f t="shared" si="154"/>
        <v>0.38109999999999999</v>
      </c>
      <c r="BQ68" s="116">
        <f t="shared" si="154"/>
        <v>0.39739999999999998</v>
      </c>
      <c r="BS68" s="146">
        <f t="shared" ref="BS68:CK68" si="155">SUM(BS52, -BS58)</f>
        <v>0.37659999999999999</v>
      </c>
      <c r="BT68" s="116">
        <f t="shared" si="155"/>
        <v>0.371</v>
      </c>
      <c r="BU68" s="176">
        <f t="shared" si="155"/>
        <v>0.37480000000000002</v>
      </c>
      <c r="BV68" s="146">
        <f t="shared" si="155"/>
        <v>0.37819999999999998</v>
      </c>
      <c r="BW68" s="120">
        <f t="shared" si="155"/>
        <v>0.37370000000000003</v>
      </c>
      <c r="BX68" s="176">
        <f t="shared" si="155"/>
        <v>0.372</v>
      </c>
      <c r="BY68" s="226">
        <f t="shared" si="155"/>
        <v>0.41650000000000004</v>
      </c>
      <c r="BZ68" s="93">
        <f t="shared" si="155"/>
        <v>0.42730000000000001</v>
      </c>
      <c r="CA68" s="150">
        <f t="shared" si="155"/>
        <v>0.3987</v>
      </c>
      <c r="CB68" s="146">
        <f t="shared" si="155"/>
        <v>0.33439999999999998</v>
      </c>
      <c r="CC68" s="120">
        <f t="shared" si="155"/>
        <v>0.34109999999999996</v>
      </c>
      <c r="CD68" s="179">
        <f t="shared" si="155"/>
        <v>0.34699999999999998</v>
      </c>
      <c r="CE68" s="146">
        <f t="shared" si="155"/>
        <v>0.34620000000000001</v>
      </c>
      <c r="CF68" s="120">
        <f t="shared" si="155"/>
        <v>0.32150000000000001</v>
      </c>
      <c r="CG68" s="179">
        <f t="shared" si="155"/>
        <v>0.35730000000000001</v>
      </c>
      <c r="CH68" s="146">
        <f t="shared" si="155"/>
        <v>0.34920000000000001</v>
      </c>
      <c r="CI68" s="120">
        <f t="shared" si="155"/>
        <v>0.35310000000000002</v>
      </c>
      <c r="CJ68" s="179">
        <f t="shared" si="155"/>
        <v>0.33829999999999999</v>
      </c>
      <c r="CK68" s="146">
        <f t="shared" si="155"/>
        <v>0.32700000000000001</v>
      </c>
      <c r="CL68" s="120">
        <f t="shared" ref="CL68" si="156">SUM(CL52, -CL58)</f>
        <v>0.34289999999999998</v>
      </c>
      <c r="CM68" s="179">
        <f t="shared" ref="CM68:CN68" si="157">SUM(CM52, -CM58)</f>
        <v>0.31979999999999997</v>
      </c>
      <c r="CN68" s="146">
        <f t="shared" si="157"/>
        <v>0.32979999999999998</v>
      </c>
      <c r="CO68" s="120">
        <f t="shared" ref="CO68:CP68" si="158">SUM(CO52, -CO58)</f>
        <v>0.35650000000000004</v>
      </c>
      <c r="CP68" s="179">
        <f t="shared" si="158"/>
        <v>0.36570000000000003</v>
      </c>
      <c r="CQ68" s="146">
        <f t="shared" ref="CQ68" si="159">SUM(CQ52, -CQ58)</f>
        <v>0.38119999999999998</v>
      </c>
      <c r="CR68" s="120">
        <f t="shared" ref="CR68" si="160">SUM(CR52, -CR58)</f>
        <v>0.37290000000000001</v>
      </c>
      <c r="CS68" s="179">
        <f>SUM(CS51, -CS57)</f>
        <v>0.36199999999999999</v>
      </c>
      <c r="CT68" s="153">
        <f t="shared" ref="CT68:DN68" si="161">SUM(CT52, -CT58)</f>
        <v>0.37779999999999997</v>
      </c>
      <c r="CU68" s="115">
        <f t="shared" si="161"/>
        <v>0.37570000000000003</v>
      </c>
      <c r="CV68" s="175">
        <f t="shared" si="161"/>
        <v>0.35199999999999998</v>
      </c>
      <c r="CW68" s="153">
        <f t="shared" si="161"/>
        <v>0.3402</v>
      </c>
      <c r="CX68" s="115">
        <f t="shared" si="161"/>
        <v>0.38439999999999996</v>
      </c>
      <c r="CY68" s="175">
        <f t="shared" si="161"/>
        <v>0.3821</v>
      </c>
      <c r="CZ68" s="153">
        <f t="shared" si="161"/>
        <v>0.37609999999999999</v>
      </c>
      <c r="DA68" s="115">
        <f t="shared" si="161"/>
        <v>0.37839999999999996</v>
      </c>
      <c r="DB68" s="179">
        <f t="shared" si="161"/>
        <v>0.37219999999999998</v>
      </c>
      <c r="DC68" s="146">
        <f t="shared" si="161"/>
        <v>0.37109999999999999</v>
      </c>
      <c r="DD68" s="120">
        <f t="shared" si="161"/>
        <v>0.38900000000000001</v>
      </c>
      <c r="DE68" s="179">
        <f t="shared" si="161"/>
        <v>0.40539999999999998</v>
      </c>
      <c r="DF68" s="146">
        <f t="shared" si="161"/>
        <v>0.42230000000000001</v>
      </c>
      <c r="DG68" s="120">
        <f t="shared" si="161"/>
        <v>0.4173</v>
      </c>
      <c r="DH68" s="179">
        <f t="shared" si="161"/>
        <v>0.42520000000000002</v>
      </c>
      <c r="DI68" s="146">
        <f t="shared" si="161"/>
        <v>0.42180000000000001</v>
      </c>
      <c r="DJ68" s="120">
        <f t="shared" si="161"/>
        <v>0.4279</v>
      </c>
      <c r="DK68" s="179">
        <f t="shared" si="161"/>
        <v>0.40039999999999998</v>
      </c>
      <c r="DL68" s="120">
        <f t="shared" si="161"/>
        <v>0.40390000000000004</v>
      </c>
      <c r="DM68" s="120">
        <f t="shared" si="161"/>
        <v>0.3957</v>
      </c>
      <c r="DN68" s="330">
        <f t="shared" si="161"/>
        <v>0.42620000000000002</v>
      </c>
      <c r="DO68" s="346">
        <f>SUM(DO51, -DO57)</f>
        <v>0</v>
      </c>
      <c r="DP68" s="120">
        <f>SUM(DP52, -DP58)</f>
        <v>0.43910000000000005</v>
      </c>
      <c r="DQ68" s="175">
        <f t="shared" ref="DQ68:EC68" si="162">SUM(DQ51, -DQ57)</f>
        <v>0.44079999999999997</v>
      </c>
      <c r="DR68" s="153">
        <f t="shared" si="162"/>
        <v>0.45929999999999999</v>
      </c>
      <c r="DS68" s="115">
        <f t="shared" si="162"/>
        <v>0.49309999999999998</v>
      </c>
      <c r="DT68" s="175">
        <f t="shared" si="162"/>
        <v>0.50080000000000002</v>
      </c>
      <c r="DU68" s="153">
        <f t="shared" si="162"/>
        <v>0.49399999999999999</v>
      </c>
      <c r="DV68" s="115">
        <f t="shared" si="162"/>
        <v>0.5464</v>
      </c>
      <c r="DW68" s="175">
        <f t="shared" si="162"/>
        <v>0.56799999999999995</v>
      </c>
      <c r="DX68" s="115">
        <f t="shared" si="162"/>
        <v>0.53810000000000002</v>
      </c>
      <c r="DY68" s="120">
        <f t="shared" si="162"/>
        <v>0.52139999999999997</v>
      </c>
      <c r="DZ68" s="120">
        <f t="shared" si="162"/>
        <v>0.53939999999999999</v>
      </c>
      <c r="EA68" s="6">
        <f t="shared" si="162"/>
        <v>0</v>
      </c>
      <c r="EB68" s="6">
        <f t="shared" si="162"/>
        <v>0</v>
      </c>
      <c r="EC68" s="6">
        <f t="shared" si="162"/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46">
        <f t="shared" ref="EK68:EX68" si="163">SUM(EK51, -EK57)</f>
        <v>0.53959999999999997</v>
      </c>
      <c r="EL68" s="120">
        <f t="shared" si="163"/>
        <v>0.53439999999999999</v>
      </c>
      <c r="EM68" s="179">
        <f t="shared" si="163"/>
        <v>0.51929999999999998</v>
      </c>
      <c r="EN68" s="146">
        <f t="shared" si="163"/>
        <v>0.55420000000000003</v>
      </c>
      <c r="EO68" s="120">
        <f t="shared" si="163"/>
        <v>0.53920000000000001</v>
      </c>
      <c r="EP68" s="179">
        <f t="shared" si="163"/>
        <v>0.50639999999999996</v>
      </c>
      <c r="EQ68" s="146">
        <f t="shared" si="163"/>
        <v>0.51200000000000001</v>
      </c>
      <c r="ER68" s="120">
        <f t="shared" si="163"/>
        <v>0.49129999999999996</v>
      </c>
      <c r="ES68" s="179">
        <f t="shared" si="163"/>
        <v>0.55149999999999999</v>
      </c>
      <c r="ET68" s="146">
        <f t="shared" si="163"/>
        <v>0.53849999999999998</v>
      </c>
      <c r="EU68" s="120">
        <f t="shared" si="163"/>
        <v>0.5353</v>
      </c>
      <c r="EV68" s="179">
        <f t="shared" si="163"/>
        <v>0.55289999999999995</v>
      </c>
      <c r="EW68" s="120">
        <f t="shared" si="163"/>
        <v>0.54709999999999992</v>
      </c>
      <c r="EX68" s="115">
        <f t="shared" si="163"/>
        <v>0.53580000000000005</v>
      </c>
      <c r="EY68" s="115">
        <f t="shared" ref="EY68" si="164">SUM(EY51, -EY57)</f>
        <v>0.49740000000000001</v>
      </c>
      <c r="EZ68" s="6">
        <f>SUM(EZ51, -EZ58,)</f>
        <v>0</v>
      </c>
      <c r="FA68" s="6">
        <f>SUM(FA52, -FA57)</f>
        <v>0</v>
      </c>
      <c r="FB68" s="6">
        <f>SUM(FB51, -FB58)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29" t="s">
        <v>70</v>
      </c>
      <c r="DO69" s="345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42" t="s">
        <v>70</v>
      </c>
      <c r="EL69" s="117" t="s">
        <v>70</v>
      </c>
      <c r="EM69" s="177" t="s">
        <v>70</v>
      </c>
      <c r="EN69" s="142" t="s">
        <v>70</v>
      </c>
      <c r="EO69" s="117" t="s">
        <v>70</v>
      </c>
      <c r="EP69" s="177" t="s">
        <v>70</v>
      </c>
      <c r="EQ69" s="142" t="s">
        <v>70</v>
      </c>
      <c r="ER69" s="117" t="s">
        <v>70</v>
      </c>
      <c r="ES69" s="177" t="s">
        <v>70</v>
      </c>
      <c r="ET69" s="142" t="s">
        <v>70</v>
      </c>
      <c r="EU69" s="117" t="s">
        <v>70</v>
      </c>
      <c r="EV69" s="199" t="s">
        <v>44</v>
      </c>
      <c r="EW69" s="188" t="s">
        <v>44</v>
      </c>
      <c r="EX69" s="188" t="s">
        <v>44</v>
      </c>
      <c r="EY69" s="188" t="s">
        <v>44</v>
      </c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65">SUM(L51, -L56)</f>
        <v>0.16260000000000002</v>
      </c>
      <c r="M70" s="146">
        <f t="shared" si="165"/>
        <v>0.1641</v>
      </c>
      <c r="N70" s="120">
        <f t="shared" si="165"/>
        <v>0.16570000000000001</v>
      </c>
      <c r="O70" s="179">
        <f t="shared" si="165"/>
        <v>0.1774</v>
      </c>
      <c r="P70" s="146">
        <f t="shared" si="165"/>
        <v>0.20530000000000001</v>
      </c>
      <c r="Q70" s="120">
        <f t="shared" si="165"/>
        <v>0.19670000000000001</v>
      </c>
      <c r="R70" s="179">
        <f t="shared" si="165"/>
        <v>0.21190000000000001</v>
      </c>
      <c r="S70" s="224">
        <f t="shared" si="165"/>
        <v>0.23110000000000003</v>
      </c>
      <c r="T70" s="96">
        <f t="shared" si="165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66">SUM(AS53, -AS58)</f>
        <v>0.248</v>
      </c>
      <c r="AT70" s="224">
        <f t="shared" si="166"/>
        <v>0.23809999999999998</v>
      </c>
      <c r="AU70" s="15">
        <f t="shared" si="166"/>
        <v>0.25509999999999999</v>
      </c>
      <c r="AV70" s="150">
        <f t="shared" si="166"/>
        <v>0.249</v>
      </c>
      <c r="AW70" s="144">
        <f t="shared" si="166"/>
        <v>0.26829999999999998</v>
      </c>
      <c r="AX70" s="116">
        <f t="shared" si="166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67">SUM(BD51, -BD57)</f>
        <v>0.30359999999999998</v>
      </c>
      <c r="BE70" s="175">
        <f t="shared" si="167"/>
        <v>0.33729999999999999</v>
      </c>
      <c r="BF70" s="153">
        <f t="shared" si="167"/>
        <v>0.31259999999999999</v>
      </c>
      <c r="BG70" s="115">
        <f t="shared" si="167"/>
        <v>0.3034</v>
      </c>
      <c r="BH70" s="175">
        <f t="shared" si="167"/>
        <v>0.30179999999999996</v>
      </c>
      <c r="BI70" s="153">
        <f t="shared" si="167"/>
        <v>0.28360000000000002</v>
      </c>
      <c r="BJ70" s="120">
        <f>SUM(BJ52, -BJ58)</f>
        <v>0.31879999999999997</v>
      </c>
      <c r="BK70" s="176">
        <f t="shared" ref="BK70:BQ70" si="168">SUM(BK53, -BK58)</f>
        <v>0.26200000000000001</v>
      </c>
      <c r="BL70" s="144">
        <f t="shared" si="168"/>
        <v>0.3226</v>
      </c>
      <c r="BM70" s="116">
        <f t="shared" si="168"/>
        <v>0.32889999999999997</v>
      </c>
      <c r="BN70" s="176">
        <f t="shared" si="168"/>
        <v>0.3639</v>
      </c>
      <c r="BO70" s="116">
        <f t="shared" si="168"/>
        <v>0.37929999999999997</v>
      </c>
      <c r="BP70" s="120">
        <f t="shared" si="168"/>
        <v>0.37050000000000005</v>
      </c>
      <c r="BQ70" s="120">
        <f t="shared" si="168"/>
        <v>0.37329999999999997</v>
      </c>
      <c r="BS70" s="144">
        <f t="shared" ref="BS70:CC70" si="169">SUM(BS53, -BS58)</f>
        <v>0.37</v>
      </c>
      <c r="BT70" s="115">
        <f t="shared" si="169"/>
        <v>0.34289999999999998</v>
      </c>
      <c r="BU70" s="179">
        <f t="shared" si="169"/>
        <v>0.36609999999999998</v>
      </c>
      <c r="BV70" s="144">
        <f t="shared" si="169"/>
        <v>0.37419999999999998</v>
      </c>
      <c r="BW70" s="116">
        <f t="shared" si="169"/>
        <v>0.36470000000000002</v>
      </c>
      <c r="BX70" s="179">
        <f t="shared" si="169"/>
        <v>0.36280000000000001</v>
      </c>
      <c r="BY70" s="224">
        <f t="shared" si="169"/>
        <v>0.37780000000000002</v>
      </c>
      <c r="BZ70" s="94">
        <f t="shared" si="169"/>
        <v>0.38500000000000001</v>
      </c>
      <c r="CA70" s="145">
        <f t="shared" si="169"/>
        <v>0.36849999999999999</v>
      </c>
      <c r="CB70" s="153">
        <f t="shared" si="169"/>
        <v>0.3332</v>
      </c>
      <c r="CC70" s="115">
        <f t="shared" si="169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 t="shared" ref="CV70:DC70" si="170">SUM(CV53, -CV58)</f>
        <v>0.31340000000000001</v>
      </c>
      <c r="CW70" s="146">
        <f t="shared" si="170"/>
        <v>0.30549999999999999</v>
      </c>
      <c r="CX70" s="116">
        <f t="shared" si="170"/>
        <v>0.3342</v>
      </c>
      <c r="CY70" s="176">
        <f t="shared" si="170"/>
        <v>0.35319999999999996</v>
      </c>
      <c r="CZ70" s="146">
        <f t="shared" si="170"/>
        <v>0.36080000000000001</v>
      </c>
      <c r="DA70" s="120">
        <f t="shared" si="170"/>
        <v>0.36449999999999999</v>
      </c>
      <c r="DB70" s="175">
        <f t="shared" si="170"/>
        <v>0.35870000000000002</v>
      </c>
      <c r="DC70" s="153">
        <f t="shared" si="170"/>
        <v>0.34139999999999998</v>
      </c>
      <c r="DD70" s="120">
        <f t="shared" ref="DD70:DN70" si="171">SUM(DD51, -DD57)</f>
        <v>0.34640000000000004</v>
      </c>
      <c r="DE70" s="175">
        <f t="shared" si="171"/>
        <v>0.38500000000000001</v>
      </c>
      <c r="DF70" s="153">
        <f t="shared" si="171"/>
        <v>0.40039999999999998</v>
      </c>
      <c r="DG70" s="120">
        <f t="shared" si="171"/>
        <v>0.38780000000000003</v>
      </c>
      <c r="DH70" s="179">
        <f t="shared" si="171"/>
        <v>0.3962</v>
      </c>
      <c r="DI70" s="153">
        <f t="shared" si="171"/>
        <v>0.38619999999999999</v>
      </c>
      <c r="DJ70" s="115">
        <f t="shared" si="171"/>
        <v>0.40500000000000003</v>
      </c>
      <c r="DK70" s="175">
        <f t="shared" si="171"/>
        <v>0.375</v>
      </c>
      <c r="DL70" s="115">
        <f t="shared" si="171"/>
        <v>0.38150000000000001</v>
      </c>
      <c r="DM70" s="120">
        <f t="shared" si="171"/>
        <v>0.378</v>
      </c>
      <c r="DN70" s="330">
        <f t="shared" si="171"/>
        <v>0.40160000000000001</v>
      </c>
      <c r="DO70" s="346">
        <f>SUM(DO51, -DO56)</f>
        <v>0</v>
      </c>
      <c r="DP70" s="115">
        <f>SUM(DP51, -DP57)</f>
        <v>0.41259999999999997</v>
      </c>
      <c r="DQ70" s="179">
        <f t="shared" ref="DQ70:DZ70" si="172">SUM(DQ52, -DQ58)</f>
        <v>0.41539999999999999</v>
      </c>
      <c r="DR70" s="146">
        <f t="shared" si="172"/>
        <v>0.4042</v>
      </c>
      <c r="DS70" s="120">
        <f t="shared" si="172"/>
        <v>0.39899999999999997</v>
      </c>
      <c r="DT70" s="179">
        <f t="shared" si="172"/>
        <v>0.42180000000000001</v>
      </c>
      <c r="DU70" s="146">
        <f t="shared" si="172"/>
        <v>0.41859999999999997</v>
      </c>
      <c r="DV70" s="120">
        <f t="shared" si="172"/>
        <v>0.41359999999999997</v>
      </c>
      <c r="DW70" s="179">
        <f t="shared" si="172"/>
        <v>0.44290000000000002</v>
      </c>
      <c r="DX70" s="120">
        <f t="shared" si="172"/>
        <v>0.40010000000000001</v>
      </c>
      <c r="DY70" s="120">
        <f t="shared" si="172"/>
        <v>0.39729999999999999</v>
      </c>
      <c r="DZ70" s="120">
        <f t="shared" si="172"/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46">
        <f t="shared" ref="EK70:EU70" si="173">SUM(EK52, -EK58)</f>
        <v>0.49580000000000002</v>
      </c>
      <c r="EL70" s="120">
        <f t="shared" si="173"/>
        <v>0.49549999999999994</v>
      </c>
      <c r="EM70" s="179">
        <f t="shared" si="173"/>
        <v>0.40469999999999995</v>
      </c>
      <c r="EN70" s="146">
        <f t="shared" si="173"/>
        <v>0.41389999999999999</v>
      </c>
      <c r="EO70" s="120">
        <f t="shared" si="173"/>
        <v>0.39730000000000004</v>
      </c>
      <c r="EP70" s="179">
        <f t="shared" si="173"/>
        <v>0.39080000000000004</v>
      </c>
      <c r="EQ70" s="146">
        <f t="shared" si="173"/>
        <v>0.38290000000000002</v>
      </c>
      <c r="ER70" s="120">
        <f t="shared" si="173"/>
        <v>0.3775</v>
      </c>
      <c r="ES70" s="179">
        <f t="shared" si="173"/>
        <v>0.36970000000000003</v>
      </c>
      <c r="ET70" s="146">
        <f t="shared" si="173"/>
        <v>0.3548</v>
      </c>
      <c r="EU70" s="120">
        <f t="shared" si="173"/>
        <v>0.34279999999999999</v>
      </c>
      <c r="EV70" s="179">
        <f>SUM(EV51, -EV56)</f>
        <v>0.35559999999999997</v>
      </c>
      <c r="EW70" s="120">
        <f>SUM(EW51, -EW56)</f>
        <v>0.35099999999999998</v>
      </c>
      <c r="EX70" s="120">
        <f>SUM(EX51, -EX56)</f>
        <v>0.33829999999999999</v>
      </c>
      <c r="EY70" s="120">
        <f>SUM(EY51, -EY56)</f>
        <v>0.38190000000000002</v>
      </c>
      <c r="EZ70" s="6">
        <f>SUM(EZ52, -EZ57)</f>
        <v>0</v>
      </c>
      <c r="FA70" s="6">
        <f>SUM(FA51, -FA58)</f>
        <v>0</v>
      </c>
      <c r="FB70" s="6">
        <f>SUM(FB52, -FB57)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1" t="s">
        <v>52</v>
      </c>
      <c r="DO71" s="345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42" t="s">
        <v>60</v>
      </c>
      <c r="EL71" s="117" t="s">
        <v>60</v>
      </c>
      <c r="EM71" s="186" t="s">
        <v>67</v>
      </c>
      <c r="EN71" s="164" t="s">
        <v>37</v>
      </c>
      <c r="EO71" s="168" t="s">
        <v>67</v>
      </c>
      <c r="EP71" s="186" t="s">
        <v>67</v>
      </c>
      <c r="EQ71" s="200" t="s">
        <v>67</v>
      </c>
      <c r="ER71" s="168" t="s">
        <v>67</v>
      </c>
      <c r="ES71" s="199" t="s">
        <v>44</v>
      </c>
      <c r="ET71" s="164" t="s">
        <v>44</v>
      </c>
      <c r="EU71" s="188" t="s">
        <v>44</v>
      </c>
      <c r="EV71" s="199" t="s">
        <v>37</v>
      </c>
      <c r="EW71" s="168" t="s">
        <v>67</v>
      </c>
      <c r="EX71" s="168" t="s">
        <v>59</v>
      </c>
      <c r="EY71" s="117" t="s">
        <v>60</v>
      </c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74">SUM(L51, -L55)</f>
        <v>0.15260000000000001</v>
      </c>
      <c r="M72" s="148">
        <f t="shared" si="174"/>
        <v>0.15459999999999999</v>
      </c>
      <c r="N72" s="118">
        <f t="shared" si="174"/>
        <v>0.15390000000000001</v>
      </c>
      <c r="O72" s="178">
        <f t="shared" si="174"/>
        <v>0.1736</v>
      </c>
      <c r="P72" s="148">
        <f t="shared" si="174"/>
        <v>0.18690000000000001</v>
      </c>
      <c r="Q72" s="118">
        <f t="shared" si="174"/>
        <v>0.19530000000000003</v>
      </c>
      <c r="R72" s="179">
        <f t="shared" si="174"/>
        <v>0.20900000000000002</v>
      </c>
      <c r="S72" s="224">
        <f t="shared" si="174"/>
        <v>0.21690000000000001</v>
      </c>
      <c r="T72" s="15">
        <f t="shared" si="174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75">SUM(AZ51, -AZ56)</f>
        <v>0.24559999999999998</v>
      </c>
      <c r="BA72" s="120">
        <f t="shared" si="175"/>
        <v>0.24430000000000002</v>
      </c>
      <c r="BB72" s="175">
        <f t="shared" si="175"/>
        <v>0.26329999999999998</v>
      </c>
      <c r="BC72" s="153">
        <f t="shared" si="175"/>
        <v>0.30299999999999999</v>
      </c>
      <c r="BD72" s="120">
        <f t="shared" si="175"/>
        <v>0.29220000000000002</v>
      </c>
      <c r="BE72" s="179">
        <f t="shared" si="175"/>
        <v>0.30659999999999998</v>
      </c>
      <c r="BF72" s="146">
        <f t="shared" ref="BF72" si="176">SUM(BF51, -BF56)</f>
        <v>0.28760000000000002</v>
      </c>
      <c r="BG72" s="120">
        <f t="shared" ref="BG72" si="177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78">SUM(CP53, -CP58)</f>
        <v>0.31230000000000002</v>
      </c>
      <c r="CQ72" s="153">
        <f t="shared" si="178"/>
        <v>0.36319999999999997</v>
      </c>
      <c r="CR72" s="115">
        <f t="shared" si="178"/>
        <v>0.33150000000000002</v>
      </c>
      <c r="CS72" s="175">
        <f t="shared" si="178"/>
        <v>0.33660000000000001</v>
      </c>
      <c r="CT72" s="146">
        <f t="shared" si="178"/>
        <v>0.36480000000000001</v>
      </c>
      <c r="CU72" s="116">
        <f t="shared" si="178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 t="shared" ref="DF72:DN72" si="179">SUM(DF52, -DF57)</f>
        <v>0.3911</v>
      </c>
      <c r="DG72" s="115">
        <f t="shared" si="179"/>
        <v>0.38300000000000001</v>
      </c>
      <c r="DH72" s="175">
        <f t="shared" si="179"/>
        <v>0.39580000000000004</v>
      </c>
      <c r="DI72" s="146">
        <f t="shared" si="179"/>
        <v>0.3836</v>
      </c>
      <c r="DJ72" s="120">
        <f t="shared" si="179"/>
        <v>0.39</v>
      </c>
      <c r="DK72" s="179">
        <f t="shared" si="179"/>
        <v>0.35570000000000002</v>
      </c>
      <c r="DL72" s="120">
        <f t="shared" si="179"/>
        <v>0.3659</v>
      </c>
      <c r="DM72" s="115">
        <f t="shared" si="179"/>
        <v>0.36159999999999998</v>
      </c>
      <c r="DN72" s="332">
        <f t="shared" si="179"/>
        <v>0.38150000000000001</v>
      </c>
      <c r="DO72" s="346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80">SUM(EC57, -EC68)</f>
        <v>0</v>
      </c>
      <c r="ED72" s="6">
        <f t="shared" si="180"/>
        <v>0</v>
      </c>
      <c r="EE72" s="6">
        <f t="shared" si="180"/>
        <v>0</v>
      </c>
      <c r="EF72" s="6">
        <f t="shared" si="180"/>
        <v>0</v>
      </c>
      <c r="EG72" s="6">
        <f t="shared" si="180"/>
        <v>0</v>
      </c>
      <c r="EH72" s="6">
        <f t="shared" si="180"/>
        <v>0</v>
      </c>
      <c r="EI72" s="6">
        <f t="shared" si="180"/>
        <v>0</v>
      </c>
      <c r="EK72" s="146">
        <f>SUM(EK52, -EK57)</f>
        <v>0.4335</v>
      </c>
      <c r="EL72" s="120">
        <f>SUM(EL52, -EL57)</f>
        <v>0.43469999999999998</v>
      </c>
      <c r="EM72" s="187">
        <f>SUM(EM53, -EM58)</f>
        <v>0.34309999999999996</v>
      </c>
      <c r="EN72" s="146">
        <f>SUM(EN51, -EN56)</f>
        <v>0.36530000000000001</v>
      </c>
      <c r="EO72" s="208">
        <f>SUM(EO53, -EO58)</f>
        <v>0.3543</v>
      </c>
      <c r="EP72" s="187">
        <f>SUM(EP53, -EP58)</f>
        <v>0.36910000000000004</v>
      </c>
      <c r="EQ72" s="166">
        <f>SUM(EQ53, -EQ58)</f>
        <v>0.34450000000000003</v>
      </c>
      <c r="ER72" s="208">
        <f>SUM(ER53, -ER58)</f>
        <v>0.34889999999999999</v>
      </c>
      <c r="ES72" s="179">
        <f>SUM(ES51, -ES56)</f>
        <v>0.36100000000000004</v>
      </c>
      <c r="ET72" s="146">
        <f>SUM(ET51, -ET56)</f>
        <v>0.34520000000000001</v>
      </c>
      <c r="EU72" s="120">
        <f>SUM(EU51, -EU56)</f>
        <v>0.34179999999999999</v>
      </c>
      <c r="EV72" s="179">
        <f>SUM(EV51, -EV55)</f>
        <v>0.32629999999999998</v>
      </c>
      <c r="EW72" s="208">
        <f>SUM(EW52, -EW58)</f>
        <v>0.32669999999999999</v>
      </c>
      <c r="EX72" s="115">
        <f>SUM(EX52, -EX58)</f>
        <v>0.33140000000000003</v>
      </c>
      <c r="EY72" s="120">
        <f>SUM(EY52, -EY58)</f>
        <v>0.34160000000000001</v>
      </c>
      <c r="EZ72" s="6">
        <f>SUM(EZ58, -EZ68)</f>
        <v>0</v>
      </c>
      <c r="FA72" s="6">
        <f>SUM(FA58, -FA68)</f>
        <v>0</v>
      </c>
      <c r="FB72" s="6">
        <f>SUM(FB58,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81">SUM(GU57, -GU68)</f>
        <v>0</v>
      </c>
      <c r="GV72" s="6">
        <f t="shared" si="181"/>
        <v>0</v>
      </c>
      <c r="GW72" s="6">
        <f t="shared" si="181"/>
        <v>0</v>
      </c>
      <c r="GX72" s="6">
        <f t="shared" si="181"/>
        <v>0</v>
      </c>
      <c r="GY72" s="6">
        <f t="shared" si="181"/>
        <v>0</v>
      </c>
      <c r="GZ72" s="6">
        <f t="shared" si="181"/>
        <v>0</v>
      </c>
      <c r="HA72" s="6">
        <f t="shared" si="181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82">SUM(JM57, -JM68)</f>
        <v>0</v>
      </c>
      <c r="JN72" s="6">
        <f t="shared" si="182"/>
        <v>0</v>
      </c>
      <c r="JO72" s="6">
        <f t="shared" si="182"/>
        <v>0</v>
      </c>
      <c r="JP72" s="6">
        <f t="shared" si="182"/>
        <v>0</v>
      </c>
      <c r="JQ72" s="6">
        <f t="shared" si="182"/>
        <v>0</v>
      </c>
      <c r="JR72" s="6">
        <f t="shared" si="182"/>
        <v>0</v>
      </c>
      <c r="JS72" s="6">
        <f t="shared" si="182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3" t="s">
        <v>59</v>
      </c>
      <c r="DO73" s="345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64" t="s">
        <v>37</v>
      </c>
      <c r="EL73" s="168" t="s">
        <v>67</v>
      </c>
      <c r="EM73" s="199" t="s">
        <v>37</v>
      </c>
      <c r="EN73" s="200" t="s">
        <v>67</v>
      </c>
      <c r="EO73" s="188" t="s">
        <v>44</v>
      </c>
      <c r="EP73" s="199" t="s">
        <v>44</v>
      </c>
      <c r="EQ73" s="164" t="s">
        <v>44</v>
      </c>
      <c r="ER73" s="123" t="s">
        <v>63</v>
      </c>
      <c r="ES73" s="186" t="s">
        <v>67</v>
      </c>
      <c r="ET73" s="142" t="s">
        <v>60</v>
      </c>
      <c r="EU73" s="117" t="s">
        <v>60</v>
      </c>
      <c r="EV73" s="186" t="s">
        <v>67</v>
      </c>
      <c r="EW73" s="188" t="s">
        <v>37</v>
      </c>
      <c r="EX73" s="168" t="s">
        <v>67</v>
      </c>
      <c r="EY73" s="168" t="s">
        <v>59</v>
      </c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83">SUM(O51, -O54)</f>
        <v>0.1535</v>
      </c>
      <c r="P74" s="146">
        <f t="shared" si="183"/>
        <v>0.18510000000000001</v>
      </c>
      <c r="Q74" s="116">
        <f t="shared" si="183"/>
        <v>0.17920000000000003</v>
      </c>
      <c r="R74" s="176">
        <f t="shared" si="183"/>
        <v>0.1988</v>
      </c>
      <c r="S74" s="224">
        <f t="shared" si="183"/>
        <v>0.21400000000000002</v>
      </c>
      <c r="T74" s="15">
        <f t="shared" si="183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84">SUM(CQ54, -CQ58)</f>
        <v>0.34360000000000002</v>
      </c>
      <c r="CR74" s="116">
        <f t="shared" si="184"/>
        <v>0.32479999999999998</v>
      </c>
      <c r="CS74" s="176">
        <f t="shared" si="184"/>
        <v>0.32750000000000001</v>
      </c>
      <c r="CT74" s="144">
        <f t="shared" si="184"/>
        <v>0.3614</v>
      </c>
      <c r="CU74" s="120">
        <f t="shared" si="184"/>
        <v>0.3337</v>
      </c>
      <c r="CV74" s="179">
        <f t="shared" si="184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 t="shared" ref="DF74:DN74" si="185">SUM(DF53, -DF58)</f>
        <v>0.35589999999999999</v>
      </c>
      <c r="DG74" s="115">
        <f t="shared" si="185"/>
        <v>0.35389999999999999</v>
      </c>
      <c r="DH74" s="176">
        <f t="shared" si="185"/>
        <v>0.35060000000000002</v>
      </c>
      <c r="DI74" s="153">
        <f t="shared" si="185"/>
        <v>0.30449999999999999</v>
      </c>
      <c r="DJ74" s="115">
        <f t="shared" si="185"/>
        <v>0.29660000000000003</v>
      </c>
      <c r="DK74" s="175">
        <f t="shared" si="185"/>
        <v>0.28620000000000001</v>
      </c>
      <c r="DL74" s="116">
        <f t="shared" si="185"/>
        <v>0.29700000000000004</v>
      </c>
      <c r="DM74" s="116">
        <f t="shared" si="185"/>
        <v>0.30230000000000001</v>
      </c>
      <c r="DN74" s="332">
        <f t="shared" si="185"/>
        <v>0.33510000000000001</v>
      </c>
      <c r="DO74" s="346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46">
        <f>SUM(EK51, -EK56)</f>
        <v>0.36629999999999996</v>
      </c>
      <c r="EL74" s="208">
        <f>SUM(EL53, -EL58)</f>
        <v>0.37689999999999996</v>
      </c>
      <c r="EM74" s="179">
        <f>SUM(EM51, -EM56)</f>
        <v>0.34109999999999996</v>
      </c>
      <c r="EN74" s="166">
        <f>SUM(EN53, -EN58)</f>
        <v>0.36329999999999996</v>
      </c>
      <c r="EO74" s="120">
        <f>SUM(EO51, -EO56)</f>
        <v>0.35310000000000002</v>
      </c>
      <c r="EP74" s="179">
        <f>SUM(EP51, -EP56)</f>
        <v>0.33760000000000001</v>
      </c>
      <c r="EQ74" s="146">
        <f>SUM(EQ51, -EQ56)</f>
        <v>0.34250000000000003</v>
      </c>
      <c r="ER74" s="116">
        <f>SUM(ER54, -ER58)</f>
        <v>0.32569999999999999</v>
      </c>
      <c r="ES74" s="187">
        <f>SUM(ES53, -ES58)</f>
        <v>0.35320000000000001</v>
      </c>
      <c r="ET74" s="146">
        <f>SUM(ET52, -ET57)</f>
        <v>0.34360000000000002</v>
      </c>
      <c r="EU74" s="120">
        <f>SUM(EU52, -EU57)</f>
        <v>0.32819999999999999</v>
      </c>
      <c r="EV74" s="187">
        <f>SUM(EV52, -EV58)</f>
        <v>0.31140000000000001</v>
      </c>
      <c r="EW74" s="120">
        <f>SUM(EW51, -EW55)</f>
        <v>0.3236</v>
      </c>
      <c r="EX74" s="208">
        <f>SUM(EX52, -EX57)</f>
        <v>0.33079999999999998</v>
      </c>
      <c r="EY74" s="115">
        <f>SUM(EY53, -EY58)</f>
        <v>0.33689999999999998</v>
      </c>
      <c r="EZ74" s="6">
        <f>SUM(EZ58, -EZ67,)</f>
        <v>0</v>
      </c>
      <c r="FA74" s="6">
        <f>SUM(FA57, -FA68)</f>
        <v>0</v>
      </c>
      <c r="FB74" s="6">
        <f>SUM(FB58,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4" t="s">
        <v>84</v>
      </c>
      <c r="DO75" s="345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200" t="s">
        <v>67</v>
      </c>
      <c r="EL75" s="188" t="s">
        <v>37</v>
      </c>
      <c r="EM75" s="177" t="s">
        <v>60</v>
      </c>
      <c r="EN75" s="164" t="s">
        <v>44</v>
      </c>
      <c r="EO75" s="117" t="s">
        <v>60</v>
      </c>
      <c r="EP75" s="182" t="s">
        <v>63</v>
      </c>
      <c r="EQ75" s="163" t="s">
        <v>63</v>
      </c>
      <c r="ER75" s="117" t="s">
        <v>60</v>
      </c>
      <c r="ES75" s="177" t="s">
        <v>60</v>
      </c>
      <c r="ET75" s="200" t="s">
        <v>67</v>
      </c>
      <c r="EU75" s="168" t="s">
        <v>67</v>
      </c>
      <c r="EV75" s="177" t="s">
        <v>70</v>
      </c>
      <c r="EW75" s="168" t="s">
        <v>59</v>
      </c>
      <c r="EX75" s="117" t="s">
        <v>60</v>
      </c>
      <c r="EY75" s="123" t="s">
        <v>84</v>
      </c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86">SUM(O51, -O53)</f>
        <v>0.15140000000000001</v>
      </c>
      <c r="P76" s="144">
        <f t="shared" si="186"/>
        <v>0.18140000000000001</v>
      </c>
      <c r="Q76" s="120">
        <f t="shared" si="186"/>
        <v>0.15870000000000001</v>
      </c>
      <c r="R76" s="179">
        <f t="shared" si="186"/>
        <v>0.17290000000000003</v>
      </c>
      <c r="S76" s="226">
        <f t="shared" si="186"/>
        <v>0.18450000000000003</v>
      </c>
      <c r="T76" s="93">
        <f t="shared" si="186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87">SUM(AA52, -AA56)</f>
        <v>0.18609999999999999</v>
      </c>
      <c r="AB76" s="146">
        <f t="shared" si="187"/>
        <v>0.15279999999999999</v>
      </c>
      <c r="AC76" s="120">
        <f t="shared" si="187"/>
        <v>0.1673</v>
      </c>
      <c r="AD76" s="179">
        <f t="shared" si="187"/>
        <v>0.16539999999999999</v>
      </c>
      <c r="AE76" s="224">
        <f t="shared" si="187"/>
        <v>0.18379999999999999</v>
      </c>
      <c r="AF76" s="15">
        <f t="shared" si="187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88">SUM(AJ52, -AJ57)</f>
        <v>0.184</v>
      </c>
      <c r="AK76" s="224">
        <f t="shared" si="188"/>
        <v>0.17449999999999999</v>
      </c>
      <c r="AL76" s="15">
        <f t="shared" si="188"/>
        <v>0.1774</v>
      </c>
      <c r="AM76" s="151">
        <f t="shared" si="188"/>
        <v>0.21359999999999998</v>
      </c>
      <c r="AN76" s="144">
        <f t="shared" si="188"/>
        <v>0.20939999999999998</v>
      </c>
      <c r="AO76" s="116">
        <f t="shared" si="188"/>
        <v>0.22120000000000001</v>
      </c>
      <c r="AP76" s="176">
        <f t="shared" si="188"/>
        <v>0.20449999999999999</v>
      </c>
      <c r="AQ76" s="144">
        <f t="shared" si="188"/>
        <v>0.20030000000000001</v>
      </c>
      <c r="AR76" s="116">
        <f t="shared" si="188"/>
        <v>0.18330000000000002</v>
      </c>
      <c r="AS76" s="176">
        <f t="shared" si="188"/>
        <v>0.1966</v>
      </c>
      <c r="AT76" s="224">
        <f t="shared" si="188"/>
        <v>0.16650000000000001</v>
      </c>
      <c r="AU76" s="15">
        <f t="shared" si="188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89">SUM(BV52, -BV57)</f>
        <v>0.30099999999999999</v>
      </c>
      <c r="BW76" s="115">
        <f t="shared" si="189"/>
        <v>0.29299999999999998</v>
      </c>
      <c r="BX76" s="176">
        <f t="shared" si="189"/>
        <v>0.29100000000000004</v>
      </c>
      <c r="BY76" s="226">
        <f t="shared" si="189"/>
        <v>0.32620000000000005</v>
      </c>
      <c r="BZ76" s="93">
        <f t="shared" si="189"/>
        <v>0.3236</v>
      </c>
      <c r="CA76" s="150">
        <f t="shared" si="189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 t="shared" ref="CX76:DD76" si="190">SUM(CX52, -CX57)</f>
        <v>0.28749999999999998</v>
      </c>
      <c r="CY76" s="187">
        <f t="shared" si="190"/>
        <v>0.29159999999999997</v>
      </c>
      <c r="CZ76" s="166">
        <f t="shared" si="190"/>
        <v>0.30359999999999998</v>
      </c>
      <c r="DA76" s="208">
        <f t="shared" si="190"/>
        <v>0.3135</v>
      </c>
      <c r="DB76" s="175">
        <f t="shared" si="190"/>
        <v>0.29959999999999998</v>
      </c>
      <c r="DC76" s="153">
        <f t="shared" si="190"/>
        <v>0.29769999999999996</v>
      </c>
      <c r="DD76" s="115">
        <f t="shared" si="190"/>
        <v>0.31810000000000005</v>
      </c>
      <c r="DE76" s="176">
        <f t="shared" ref="DE76:DN76" si="191">SUM(DE54, -DE58)</f>
        <v>0.35189999999999999</v>
      </c>
      <c r="DF76" s="144">
        <f t="shared" si="191"/>
        <v>0.35470000000000002</v>
      </c>
      <c r="DG76" s="116">
        <f t="shared" si="191"/>
        <v>0.34589999999999999</v>
      </c>
      <c r="DH76" s="175">
        <f t="shared" si="191"/>
        <v>0.34189999999999998</v>
      </c>
      <c r="DI76" s="144">
        <f t="shared" si="191"/>
        <v>0.30280000000000001</v>
      </c>
      <c r="DJ76" s="116">
        <f t="shared" si="191"/>
        <v>0.28839999999999999</v>
      </c>
      <c r="DK76" s="176">
        <f t="shared" si="191"/>
        <v>0.2742</v>
      </c>
      <c r="DL76" s="115">
        <f t="shared" si="191"/>
        <v>0.2717</v>
      </c>
      <c r="DM76" s="115">
        <f t="shared" si="191"/>
        <v>0.29559999999999997</v>
      </c>
      <c r="DN76" s="335">
        <f t="shared" si="191"/>
        <v>0.31190000000000001</v>
      </c>
      <c r="DO76" s="346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166">
        <f>SUM(EK53, -EK58)</f>
        <v>0.35639999999999999</v>
      </c>
      <c r="EL76" s="120">
        <f>SUM(EL51, -EL56)</f>
        <v>0.36249999999999999</v>
      </c>
      <c r="EM76" s="179">
        <f>SUM(EM52, -EM57)</f>
        <v>0.33950000000000002</v>
      </c>
      <c r="EN76" s="146">
        <f>SUM(EN51, -EN55)</f>
        <v>0.36149999999999999</v>
      </c>
      <c r="EO76" s="120">
        <f>SUM(EO52, -EO57)</f>
        <v>0.34810000000000002</v>
      </c>
      <c r="EP76" s="176">
        <f>SUM(EP54, -EP58)</f>
        <v>0.33400000000000002</v>
      </c>
      <c r="EQ76" s="144">
        <f>SUM(EQ54, -EQ58)</f>
        <v>0.32780000000000004</v>
      </c>
      <c r="ER76" s="120">
        <f>SUM(ER52, -ER57)</f>
        <v>0.32329999999999998</v>
      </c>
      <c r="ES76" s="179">
        <f>SUM(ES52, -ES57)</f>
        <v>0.34499999999999997</v>
      </c>
      <c r="ET76" s="166">
        <f>SUM(ET53, -ET58)</f>
        <v>0.32129999999999997</v>
      </c>
      <c r="EU76" s="208">
        <f>SUM(EU53, -EU58)</f>
        <v>0.3251</v>
      </c>
      <c r="EV76" s="179">
        <f>SUM(EV53, -EV58)</f>
        <v>0.30830000000000002</v>
      </c>
      <c r="EW76" s="115">
        <f>SUM(EW52, -EW57)</f>
        <v>0.31369999999999998</v>
      </c>
      <c r="EX76" s="120">
        <f>SUM(EX53, -EX58)</f>
        <v>0.31890000000000002</v>
      </c>
      <c r="EY76" s="116">
        <f>SUM(EY54, -EY58)</f>
        <v>0.28909999999999997</v>
      </c>
      <c r="EZ76" s="6">
        <f>SUM(EZ57, -EZ68)</f>
        <v>0</v>
      </c>
      <c r="FA76" s="6">
        <f>SUM(FA58, -FA67)</f>
        <v>0</v>
      </c>
      <c r="FB76" s="6">
        <f>SUM(FB57,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3" t="s">
        <v>67</v>
      </c>
      <c r="DO77" s="345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64" t="s">
        <v>44</v>
      </c>
      <c r="EL77" s="123" t="s">
        <v>63</v>
      </c>
      <c r="EM77" s="199" t="s">
        <v>44</v>
      </c>
      <c r="EN77" s="142" t="s">
        <v>60</v>
      </c>
      <c r="EO77" s="188" t="s">
        <v>37</v>
      </c>
      <c r="EP77" s="177" t="s">
        <v>60</v>
      </c>
      <c r="EQ77" s="164" t="s">
        <v>37</v>
      </c>
      <c r="ER77" s="188" t="s">
        <v>44</v>
      </c>
      <c r="ES77" s="182" t="s">
        <v>63</v>
      </c>
      <c r="ET77" s="164" t="s">
        <v>37</v>
      </c>
      <c r="EU77" s="168" t="s">
        <v>59</v>
      </c>
      <c r="EV77" s="186" t="s">
        <v>59</v>
      </c>
      <c r="EW77" s="117" t="s">
        <v>70</v>
      </c>
      <c r="EX77" s="117" t="s">
        <v>70</v>
      </c>
      <c r="EY77" s="117" t="s">
        <v>70</v>
      </c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 t="shared" ref="CZ78:DI78" si="192">SUM(CZ53, -CZ57)</f>
        <v>0.2883</v>
      </c>
      <c r="DA78" s="115">
        <f t="shared" si="192"/>
        <v>0.29959999999999998</v>
      </c>
      <c r="DB78" s="187">
        <f t="shared" si="192"/>
        <v>0.28610000000000002</v>
      </c>
      <c r="DC78" s="166">
        <f t="shared" si="192"/>
        <v>0.26800000000000002</v>
      </c>
      <c r="DD78" s="208">
        <f t="shared" si="192"/>
        <v>0.26529999999999998</v>
      </c>
      <c r="DE78" s="187">
        <f t="shared" si="192"/>
        <v>0.32490000000000002</v>
      </c>
      <c r="DF78" s="166">
        <f t="shared" si="192"/>
        <v>0.32469999999999999</v>
      </c>
      <c r="DG78" s="208">
        <f t="shared" si="192"/>
        <v>0.3196</v>
      </c>
      <c r="DH78" s="176">
        <f t="shared" si="192"/>
        <v>0.32120000000000004</v>
      </c>
      <c r="DI78" s="166">
        <f t="shared" si="192"/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6">
        <f>SUM(DN53, -DN57)</f>
        <v>0.29039999999999999</v>
      </c>
      <c r="DO78" s="346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93">SUM(EC67, -EC74)</f>
        <v>0</v>
      </c>
      <c r="ED78" s="6">
        <f t="shared" si="193"/>
        <v>0</v>
      </c>
      <c r="EE78" s="6">
        <f t="shared" si="193"/>
        <v>0</v>
      </c>
      <c r="EF78" s="6">
        <f t="shared" si="193"/>
        <v>0</v>
      </c>
      <c r="EG78" s="6">
        <f t="shared" si="193"/>
        <v>0</v>
      </c>
      <c r="EH78" s="6">
        <f t="shared" si="193"/>
        <v>0</v>
      </c>
      <c r="EI78" s="6">
        <f t="shared" si="193"/>
        <v>0</v>
      </c>
      <c r="EK78" s="146">
        <f>SUM(EK51, -EK55)</f>
        <v>0.35499999999999998</v>
      </c>
      <c r="EL78" s="116">
        <f>SUM(EL54, -EL58)</f>
        <v>0.35819999999999996</v>
      </c>
      <c r="EM78" s="179">
        <f>SUM(EM51, -EM55)</f>
        <v>0.33529999999999999</v>
      </c>
      <c r="EN78" s="146">
        <f>SUM(EN52, -EN57)</f>
        <v>0.35289999999999999</v>
      </c>
      <c r="EO78" s="120">
        <f>SUM(EO51, -EO55)</f>
        <v>0.34100000000000003</v>
      </c>
      <c r="EP78" s="179">
        <f>SUM(EP52, -EP57)</f>
        <v>0.33210000000000001</v>
      </c>
      <c r="EQ78" s="146">
        <f>SUM(EQ51, -EQ55)</f>
        <v>0.32429999999999998</v>
      </c>
      <c r="ER78" s="120">
        <f>SUM(ER51, -ER56)</f>
        <v>0.31259999999999999</v>
      </c>
      <c r="ES78" s="176">
        <f>SUM(ES54, -ES58)</f>
        <v>0.33490000000000003</v>
      </c>
      <c r="ET78" s="146">
        <f>SUM(ET51, -ET55)</f>
        <v>0.31159999999999999</v>
      </c>
      <c r="EU78" s="115">
        <f>SUM(EU53, -EU57)</f>
        <v>0.3105</v>
      </c>
      <c r="EV78" s="175">
        <f>SUM(EV52, -EV57)</f>
        <v>0.30120000000000002</v>
      </c>
      <c r="EW78" s="120">
        <f>SUM(EW53, -EW58)</f>
        <v>0.30959999999999999</v>
      </c>
      <c r="EX78" s="120">
        <f>SUM(EX53, -EX57)</f>
        <v>0.31830000000000003</v>
      </c>
      <c r="EY78" s="120">
        <f>SUM(EY52, -EY57)</f>
        <v>0.28749999999999998</v>
      </c>
      <c r="EZ78" s="6">
        <f t="shared" ref="EY78:FB78" si="194">SUM(EZ67, -EZ74)</f>
        <v>0</v>
      </c>
      <c r="FA78" s="6">
        <f t="shared" si="194"/>
        <v>0</v>
      </c>
      <c r="FB78" s="6">
        <f t="shared" si="194"/>
        <v>0</v>
      </c>
      <c r="FC78" s="6">
        <f>SUM(FC67, -FC74,)</f>
        <v>0</v>
      </c>
      <c r="FD78" s="6">
        <f>SUM(FD67, -FD74,)</f>
        <v>0</v>
      </c>
      <c r="FE78" s="6">
        <f t="shared" ref="FE78:FH78" si="195">SUM(FE67, -FE74)</f>
        <v>0</v>
      </c>
      <c r="FF78" s="6">
        <f t="shared" si="195"/>
        <v>0</v>
      </c>
      <c r="FG78" s="6">
        <f t="shared" si="195"/>
        <v>0</v>
      </c>
      <c r="FH78" s="6">
        <f t="shared" si="195"/>
        <v>0</v>
      </c>
      <c r="FI78" s="6">
        <f>SUM(FI67, -FI74,)</f>
        <v>0</v>
      </c>
      <c r="FJ78" s="6">
        <f>SUM(FJ67, -FJ74,)</f>
        <v>0</v>
      </c>
      <c r="FK78" s="6">
        <f t="shared" ref="FK78:FN78" si="196">SUM(FK67, -FK74)</f>
        <v>0</v>
      </c>
      <c r="FL78" s="6">
        <f t="shared" si="196"/>
        <v>0</v>
      </c>
      <c r="FM78" s="6">
        <f t="shared" si="196"/>
        <v>0</v>
      </c>
      <c r="FN78" s="6">
        <f t="shared" si="196"/>
        <v>0</v>
      </c>
      <c r="FO78" s="6">
        <f>SUM(FO67, -FO74,)</f>
        <v>0</v>
      </c>
      <c r="FP78" s="6">
        <f>SUM(FP67, -FP74,)</f>
        <v>0</v>
      </c>
      <c r="FQ78" s="6">
        <f t="shared" ref="FQ78:FT78" si="197">SUM(FQ67, -FQ74)</f>
        <v>0</v>
      </c>
      <c r="FR78" s="6">
        <f t="shared" si="197"/>
        <v>0</v>
      </c>
      <c r="FS78" s="6">
        <f t="shared" si="197"/>
        <v>0</v>
      </c>
      <c r="FT78" s="6">
        <f t="shared" si="197"/>
        <v>0</v>
      </c>
      <c r="FU78" s="6">
        <f>SUM(FU67, -FU74,)</f>
        <v>0</v>
      </c>
      <c r="FV78" s="6">
        <f>SUM(FV67, -FV74,)</f>
        <v>0</v>
      </c>
      <c r="FW78" s="6">
        <f t="shared" ref="FW78:FZ78" si="198">SUM(FW67, -FW74)</f>
        <v>0</v>
      </c>
      <c r="FX78" s="6">
        <f t="shared" si="198"/>
        <v>0</v>
      </c>
      <c r="FY78" s="6">
        <f t="shared" si="198"/>
        <v>0</v>
      </c>
      <c r="FZ78" s="6">
        <f t="shared" si="198"/>
        <v>0</v>
      </c>
      <c r="GA78" s="6">
        <f>SUM(GA67, -GA74,)</f>
        <v>0</v>
      </c>
      <c r="GB78" s="6">
        <f>SUM(GB67, -GB74,)</f>
        <v>0</v>
      </c>
      <c r="GC78" s="6">
        <f t="shared" ref="GC78:GF78" si="199">SUM(GC67, -GC74)</f>
        <v>0</v>
      </c>
      <c r="GD78" s="6">
        <f t="shared" si="199"/>
        <v>0</v>
      </c>
      <c r="GE78" s="6">
        <f t="shared" si="199"/>
        <v>0</v>
      </c>
      <c r="GF78" s="6">
        <f t="shared" si="199"/>
        <v>0</v>
      </c>
      <c r="GG78" s="6">
        <f>SUM(GG67, -GG74,)</f>
        <v>0</v>
      </c>
      <c r="GH78" s="6">
        <f>SUM(GH67, -GH74,)</f>
        <v>0</v>
      </c>
      <c r="GI78" s="6">
        <f t="shared" ref="GI78:GL78" si="200">SUM(GI67, -GI74)</f>
        <v>0</v>
      </c>
      <c r="GJ78" s="6">
        <f t="shared" si="200"/>
        <v>0</v>
      </c>
      <c r="GK78" s="6">
        <f t="shared" si="200"/>
        <v>0</v>
      </c>
      <c r="GL78" s="6">
        <f t="shared" si="200"/>
        <v>0</v>
      </c>
      <c r="GM78" s="6">
        <f>SUM(GM67, -GM74,)</f>
        <v>0</v>
      </c>
      <c r="GN78" s="6">
        <f>SUM(GN67, -GN74,)</f>
        <v>0</v>
      </c>
      <c r="GO78" s="6">
        <f t="shared" ref="GO78:GR78" si="201">SUM(GO67, -GO74)</f>
        <v>0</v>
      </c>
      <c r="GP78" s="6">
        <f t="shared" si="201"/>
        <v>0</v>
      </c>
      <c r="GQ78" s="6">
        <f t="shared" si="201"/>
        <v>0</v>
      </c>
      <c r="GR78" s="6">
        <f t="shared" si="201"/>
        <v>0</v>
      </c>
      <c r="GS78" s="6">
        <f>SUM(GS67, -GS74,)</f>
        <v>0</v>
      </c>
      <c r="GT78" s="6">
        <f>SUM(GT67, -GT74,)</f>
        <v>0</v>
      </c>
      <c r="GU78" s="6">
        <f t="shared" ref="GU78:HA78" si="202">SUM(GU67, -GU74)</f>
        <v>0</v>
      </c>
      <c r="GV78" s="6">
        <f t="shared" si="202"/>
        <v>0</v>
      </c>
      <c r="GW78" s="6">
        <f t="shared" si="202"/>
        <v>0</v>
      </c>
      <c r="GX78" s="6">
        <f t="shared" si="202"/>
        <v>0</v>
      </c>
      <c r="GY78" s="6">
        <f t="shared" si="202"/>
        <v>0</v>
      </c>
      <c r="GZ78" s="6">
        <f t="shared" si="202"/>
        <v>0</v>
      </c>
      <c r="HA78" s="6">
        <f t="shared" si="202"/>
        <v>0</v>
      </c>
      <c r="HC78" s="6">
        <f>SUM(HC67, -HC74,)</f>
        <v>0</v>
      </c>
      <c r="HD78" s="6">
        <f>SUM(HD67, -HD74,)</f>
        <v>0</v>
      </c>
      <c r="HE78" s="6">
        <f t="shared" ref="HE78:HH78" si="203">SUM(HE67, -HE74)</f>
        <v>0</v>
      </c>
      <c r="HF78" s="6">
        <f t="shared" si="203"/>
        <v>0</v>
      </c>
      <c r="HG78" s="6">
        <f t="shared" si="203"/>
        <v>0</v>
      </c>
      <c r="HH78" s="6">
        <f t="shared" si="203"/>
        <v>0</v>
      </c>
      <c r="HI78" s="6">
        <f>SUM(HI67, -HI74,)</f>
        <v>0</v>
      </c>
      <c r="HJ78" s="6">
        <f>SUM(HJ67, -HJ74,)</f>
        <v>0</v>
      </c>
      <c r="HK78" s="6">
        <f t="shared" ref="HK78:HN78" si="204">SUM(HK67, -HK74)</f>
        <v>0</v>
      </c>
      <c r="HL78" s="6">
        <f t="shared" si="204"/>
        <v>0</v>
      </c>
      <c r="HM78" s="6">
        <f t="shared" si="204"/>
        <v>0</v>
      </c>
      <c r="HN78" s="6">
        <f t="shared" si="204"/>
        <v>0</v>
      </c>
      <c r="HO78" s="6">
        <f>SUM(HO67, -HO74,)</f>
        <v>0</v>
      </c>
      <c r="HP78" s="6">
        <f>SUM(HP67, -HP74,)</f>
        <v>0</v>
      </c>
      <c r="HQ78" s="6">
        <f t="shared" ref="HQ78:HT78" si="205">SUM(HQ67, -HQ74)</f>
        <v>0</v>
      </c>
      <c r="HR78" s="6">
        <f t="shared" si="205"/>
        <v>0</v>
      </c>
      <c r="HS78" s="6">
        <f t="shared" si="205"/>
        <v>0</v>
      </c>
      <c r="HT78" s="6">
        <f t="shared" si="205"/>
        <v>0</v>
      </c>
      <c r="HU78" s="6">
        <f>SUM(HU67, -HU74,)</f>
        <v>0</v>
      </c>
      <c r="HV78" s="6">
        <f>SUM(HV67, -HV74,)</f>
        <v>0</v>
      </c>
      <c r="HW78" s="6">
        <f t="shared" ref="HW78:HZ78" si="206">SUM(HW67, -HW74)</f>
        <v>0</v>
      </c>
      <c r="HX78" s="6">
        <f t="shared" si="206"/>
        <v>0</v>
      </c>
      <c r="HY78" s="6">
        <f t="shared" si="206"/>
        <v>0</v>
      </c>
      <c r="HZ78" s="6">
        <f t="shared" si="206"/>
        <v>0</v>
      </c>
      <c r="IA78" s="6">
        <f>SUM(IA67, -IA74,)</f>
        <v>0</v>
      </c>
      <c r="IB78" s="6">
        <f>SUM(IB67, -IB74,)</f>
        <v>0</v>
      </c>
      <c r="IC78" s="6">
        <f t="shared" ref="IC78:IF78" si="207">SUM(IC67, -IC74)</f>
        <v>0</v>
      </c>
      <c r="ID78" s="6">
        <f t="shared" si="207"/>
        <v>0</v>
      </c>
      <c r="IE78" s="6">
        <f t="shared" si="207"/>
        <v>0</v>
      </c>
      <c r="IF78" s="6">
        <f t="shared" si="207"/>
        <v>0</v>
      </c>
      <c r="IG78" s="6">
        <f>SUM(IG67, -IG74,)</f>
        <v>0</v>
      </c>
      <c r="IH78" s="6">
        <f>SUM(IH67, -IH74,)</f>
        <v>0</v>
      </c>
      <c r="II78" s="6">
        <f t="shared" ref="II78:IL78" si="208">SUM(II67, -II74)</f>
        <v>0</v>
      </c>
      <c r="IJ78" s="6">
        <f t="shared" si="208"/>
        <v>0</v>
      </c>
      <c r="IK78" s="6">
        <f t="shared" si="208"/>
        <v>0</v>
      </c>
      <c r="IL78" s="6">
        <f t="shared" si="208"/>
        <v>0</v>
      </c>
      <c r="IM78" s="6">
        <f>SUM(IM67, -IM74,)</f>
        <v>0</v>
      </c>
      <c r="IN78" s="6">
        <f>SUM(IN67, -IN74,)</f>
        <v>0</v>
      </c>
      <c r="IO78" s="6">
        <f t="shared" ref="IO78:IR78" si="209">SUM(IO67, -IO74)</f>
        <v>0</v>
      </c>
      <c r="IP78" s="6">
        <f t="shared" si="209"/>
        <v>0</v>
      </c>
      <c r="IQ78" s="6">
        <f t="shared" si="209"/>
        <v>0</v>
      </c>
      <c r="IR78" s="6">
        <f t="shared" si="209"/>
        <v>0</v>
      </c>
      <c r="IS78" s="6">
        <f>SUM(IS67, -IS74,)</f>
        <v>0</v>
      </c>
      <c r="IT78" s="6">
        <f>SUM(IT67, -IT74,)</f>
        <v>0</v>
      </c>
      <c r="IU78" s="6">
        <f t="shared" ref="IU78:IX78" si="210">SUM(IU67, -IU74)</f>
        <v>0</v>
      </c>
      <c r="IV78" s="6">
        <f t="shared" si="210"/>
        <v>0</v>
      </c>
      <c r="IW78" s="6">
        <f t="shared" si="210"/>
        <v>0</v>
      </c>
      <c r="IX78" s="6">
        <f t="shared" si="210"/>
        <v>0</v>
      </c>
      <c r="IY78" s="6">
        <f>SUM(IY67, -IY74,)</f>
        <v>0</v>
      </c>
      <c r="IZ78" s="6">
        <f>SUM(IZ67, -IZ74,)</f>
        <v>0</v>
      </c>
      <c r="JA78" s="6">
        <f t="shared" ref="JA78:JD78" si="211">SUM(JA67, -JA74)</f>
        <v>0</v>
      </c>
      <c r="JB78" s="6">
        <f t="shared" si="211"/>
        <v>0</v>
      </c>
      <c r="JC78" s="6">
        <f t="shared" si="211"/>
        <v>0</v>
      </c>
      <c r="JD78" s="6">
        <f t="shared" si="211"/>
        <v>0</v>
      </c>
      <c r="JE78" s="6">
        <f>SUM(JE67, -JE74,)</f>
        <v>0</v>
      </c>
      <c r="JF78" s="6">
        <f>SUM(JF67, -JF74,)</f>
        <v>0</v>
      </c>
      <c r="JG78" s="6">
        <f t="shared" ref="JG78:JJ78" si="212">SUM(JG67, -JG74)</f>
        <v>0</v>
      </c>
      <c r="JH78" s="6">
        <f t="shared" si="212"/>
        <v>0</v>
      </c>
      <c r="JI78" s="6">
        <f t="shared" si="212"/>
        <v>0</v>
      </c>
      <c r="JJ78" s="6">
        <f t="shared" si="212"/>
        <v>0</v>
      </c>
      <c r="JK78" s="6">
        <f>SUM(JK67, -JK74,)</f>
        <v>0</v>
      </c>
      <c r="JL78" s="6">
        <f>SUM(JL67, -JL74,)</f>
        <v>0</v>
      </c>
      <c r="JM78" s="6">
        <f t="shared" ref="JM78:JS78" si="213">SUM(JM67, -JM74)</f>
        <v>0</v>
      </c>
      <c r="JN78" s="6">
        <f t="shared" si="213"/>
        <v>0</v>
      </c>
      <c r="JO78" s="6">
        <f t="shared" si="213"/>
        <v>0</v>
      </c>
      <c r="JP78" s="6">
        <f t="shared" si="213"/>
        <v>0</v>
      </c>
      <c r="JQ78" s="6">
        <f t="shared" si="213"/>
        <v>0</v>
      </c>
      <c r="JR78" s="6">
        <f t="shared" si="213"/>
        <v>0</v>
      </c>
      <c r="JS78" s="6">
        <f t="shared" si="213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29" t="s">
        <v>49</v>
      </c>
      <c r="DO79" s="345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63" t="s">
        <v>63</v>
      </c>
      <c r="EL79" s="188" t="s">
        <v>44</v>
      </c>
      <c r="EM79" s="182" t="s">
        <v>63</v>
      </c>
      <c r="EN79" s="163" t="s">
        <v>63</v>
      </c>
      <c r="EO79" s="123" t="s">
        <v>63</v>
      </c>
      <c r="EP79" s="199" t="s">
        <v>37</v>
      </c>
      <c r="EQ79" s="142" t="s">
        <v>60</v>
      </c>
      <c r="ER79" s="168" t="s">
        <v>59</v>
      </c>
      <c r="ES79" s="199" t="s">
        <v>37</v>
      </c>
      <c r="ET79" s="200" t="s">
        <v>59</v>
      </c>
      <c r="EU79" s="188" t="s">
        <v>37</v>
      </c>
      <c r="EV79" s="177" t="s">
        <v>60</v>
      </c>
      <c r="EW79" s="117" t="s">
        <v>60</v>
      </c>
      <c r="EX79" s="188" t="s">
        <v>37</v>
      </c>
      <c r="EY79" s="168" t="s">
        <v>67</v>
      </c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0">
        <f>SUM(DN51, -DN56)</f>
        <v>0.28470000000000001</v>
      </c>
      <c r="DO80" s="346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44">
        <f>SUM(EK54, -EK58)</f>
        <v>0.3347</v>
      </c>
      <c r="EL80" s="120">
        <f>SUM(EL51, -EL55)</f>
        <v>0.3417</v>
      </c>
      <c r="EM80" s="176">
        <f>SUM(EM54, -EM58)</f>
        <v>0.3251</v>
      </c>
      <c r="EN80" s="144">
        <f>SUM(EN54, -EN58)</f>
        <v>0.33899999999999997</v>
      </c>
      <c r="EO80" s="116">
        <f>SUM(EO54, -EO58)</f>
        <v>0.34010000000000001</v>
      </c>
      <c r="EP80" s="179">
        <f>SUM(EP51, -EP55)</f>
        <v>0.33030000000000004</v>
      </c>
      <c r="EQ80" s="146">
        <f>SUM(EQ52, -EQ57)</f>
        <v>0.32400000000000001</v>
      </c>
      <c r="ER80" s="115">
        <f>SUM(ER53, -ER57)</f>
        <v>0.29469999999999996</v>
      </c>
      <c r="ES80" s="179">
        <f>SUM(ES51, -ES55)</f>
        <v>0.33090000000000003</v>
      </c>
      <c r="ET80" s="153">
        <f>SUM(ET53, -ET57)</f>
        <v>0.31009999999999999</v>
      </c>
      <c r="EU80" s="120">
        <f>SUM(EU51, -EU55)</f>
        <v>0.30960000000000004</v>
      </c>
      <c r="EV80" s="179">
        <f>SUM(EV53, -EV57)</f>
        <v>0.29810000000000003</v>
      </c>
      <c r="EW80" s="120">
        <f>SUM(EW53, -EW57)</f>
        <v>0.29659999999999997</v>
      </c>
      <c r="EX80" s="120">
        <f>SUM(EX51, -EX55)</f>
        <v>0.30019999999999997</v>
      </c>
      <c r="EY80" s="208">
        <f>SUM(EY53, -EY57)</f>
        <v>0.2828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4" t="s">
        <v>63</v>
      </c>
      <c r="DO81" s="345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200" t="s">
        <v>59</v>
      </c>
      <c r="EL81" s="168" t="s">
        <v>59</v>
      </c>
      <c r="EM81" s="186" t="s">
        <v>59</v>
      </c>
      <c r="EN81" s="200" t="s">
        <v>59</v>
      </c>
      <c r="EO81" s="168" t="s">
        <v>59</v>
      </c>
      <c r="EP81" s="186" t="s">
        <v>59</v>
      </c>
      <c r="EQ81" s="200" t="s">
        <v>59</v>
      </c>
      <c r="ER81" s="188" t="s">
        <v>37</v>
      </c>
      <c r="ES81" s="186" t="s">
        <v>59</v>
      </c>
      <c r="ET81" s="164" t="s">
        <v>53</v>
      </c>
      <c r="EU81" s="188" t="s">
        <v>53</v>
      </c>
      <c r="EV81" s="199" t="s">
        <v>53</v>
      </c>
      <c r="EW81" s="188" t="s">
        <v>53</v>
      </c>
      <c r="EX81" s="123" t="s">
        <v>84</v>
      </c>
      <c r="EY81" s="119" t="s">
        <v>38</v>
      </c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214">SUM(Q52, -Q56)</f>
        <v>0.107</v>
      </c>
      <c r="R82" s="176">
        <f t="shared" si="214"/>
        <v>0.11929999999999999</v>
      </c>
      <c r="S82" s="226">
        <f t="shared" si="214"/>
        <v>0.1293</v>
      </c>
      <c r="T82" s="93">
        <f t="shared" si="214"/>
        <v>0.13999999999999999</v>
      </c>
      <c r="U82" s="150">
        <f t="shared" si="214"/>
        <v>9.820000000000001E-2</v>
      </c>
      <c r="V82" s="226">
        <f t="shared" si="214"/>
        <v>0.1032</v>
      </c>
      <c r="W82" s="93">
        <f t="shared" si="214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215">SUM(BE52, -BE56)</f>
        <v>0.23449999999999999</v>
      </c>
      <c r="BF82" s="146">
        <f t="shared" si="215"/>
        <v>0.22810000000000002</v>
      </c>
      <c r="BG82" s="120">
        <f t="shared" si="215"/>
        <v>0.21359999999999998</v>
      </c>
      <c r="BH82" s="179">
        <f t="shared" si="215"/>
        <v>0.19950000000000001</v>
      </c>
      <c r="BI82" s="146">
        <f t="shared" si="215"/>
        <v>0.1976</v>
      </c>
      <c r="BJ82" s="120">
        <f t="shared" si="215"/>
        <v>0.2019</v>
      </c>
      <c r="BK82" s="179">
        <f t="shared" si="215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216">SUM(CD55, -CD58)</f>
        <v>0.19339999999999999</v>
      </c>
      <c r="CE82" s="148">
        <f t="shared" si="216"/>
        <v>0.1938</v>
      </c>
      <c r="CF82" s="118">
        <f t="shared" si="216"/>
        <v>0.18729999999999999</v>
      </c>
      <c r="CG82" s="178">
        <f t="shared" si="216"/>
        <v>0.1948</v>
      </c>
      <c r="CH82" s="148">
        <f t="shared" si="216"/>
        <v>0.19270000000000001</v>
      </c>
      <c r="CI82" s="118">
        <f t="shared" si="216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5">
        <f>SUM(DN54, -DN57)</f>
        <v>0.26719999999999999</v>
      </c>
      <c r="DO82" s="346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 t="shared" ref="DT82:DZ82" si="217">SUM(DT53, -DT57)</f>
        <v>0.3422</v>
      </c>
      <c r="DU82" s="166">
        <f t="shared" si="217"/>
        <v>0.3332</v>
      </c>
      <c r="DV82" s="208">
        <f t="shared" si="217"/>
        <v>0.30959999999999999</v>
      </c>
      <c r="DW82" s="187">
        <f t="shared" si="217"/>
        <v>0.3236</v>
      </c>
      <c r="DX82" s="208">
        <f t="shared" si="217"/>
        <v>0.30349999999999999</v>
      </c>
      <c r="DY82" s="116">
        <f t="shared" si="217"/>
        <v>0.27749999999999997</v>
      </c>
      <c r="DZ82" s="115">
        <f t="shared" si="217"/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53">
        <f t="shared" ref="EK82:EQ82" si="218">SUM(EK53, -EK57)</f>
        <v>0.29409999999999997</v>
      </c>
      <c r="EL82" s="115">
        <f t="shared" si="218"/>
        <v>0.31609999999999999</v>
      </c>
      <c r="EM82" s="175">
        <f t="shared" si="218"/>
        <v>0.27789999999999998</v>
      </c>
      <c r="EN82" s="153">
        <f t="shared" si="218"/>
        <v>0.30230000000000001</v>
      </c>
      <c r="EO82" s="115">
        <f t="shared" si="218"/>
        <v>0.30509999999999998</v>
      </c>
      <c r="EP82" s="175">
        <f t="shared" si="218"/>
        <v>0.31040000000000001</v>
      </c>
      <c r="EQ82" s="153">
        <f t="shared" si="218"/>
        <v>0.28560000000000002</v>
      </c>
      <c r="ER82" s="120">
        <f>SUM(ER51, -ER55)</f>
        <v>0.2823</v>
      </c>
      <c r="ES82" s="175">
        <f>SUM(ES53, -ES57)</f>
        <v>0.32850000000000001</v>
      </c>
      <c r="ET82" s="166">
        <f>SUM(ET51, -ET54)</f>
        <v>0.27889999999999998</v>
      </c>
      <c r="EU82" s="208">
        <f>SUM(EU51, -EU54)</f>
        <v>0.27790000000000004</v>
      </c>
      <c r="EV82" s="187">
        <f>SUM(EV51, -EV54)</f>
        <v>0.29719999999999996</v>
      </c>
      <c r="EW82" s="208">
        <f>SUM(EW51, -EW54)</f>
        <v>0.28469999999999995</v>
      </c>
      <c r="EX82" s="116">
        <f>SUM(EX54, -EX58)</f>
        <v>0.28160000000000002</v>
      </c>
      <c r="EY82" s="118">
        <f>SUM(EY55, -EY58)</f>
        <v>0.27799999999999997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1" t="s">
        <v>44</v>
      </c>
      <c r="DO83" s="345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63" t="s">
        <v>84</v>
      </c>
      <c r="EL83" s="123" t="s">
        <v>84</v>
      </c>
      <c r="EM83" s="182" t="s">
        <v>84</v>
      </c>
      <c r="EN83" s="163" t="s">
        <v>84</v>
      </c>
      <c r="EO83" s="123" t="s">
        <v>84</v>
      </c>
      <c r="EP83" s="182" t="s">
        <v>84</v>
      </c>
      <c r="EQ83" s="163" t="s">
        <v>84</v>
      </c>
      <c r="ER83" s="123" t="s">
        <v>84</v>
      </c>
      <c r="ES83" s="182" t="s">
        <v>84</v>
      </c>
      <c r="ET83" s="163" t="s">
        <v>63</v>
      </c>
      <c r="EU83" s="123" t="s">
        <v>63</v>
      </c>
      <c r="EV83" s="182" t="s">
        <v>63</v>
      </c>
      <c r="EW83" s="123" t="s">
        <v>63</v>
      </c>
      <c r="EX83" s="123" t="s">
        <v>63</v>
      </c>
      <c r="EY83" s="188" t="s">
        <v>37</v>
      </c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19">SUM(BE52, -BE55)</f>
        <v>0.2238</v>
      </c>
      <c r="BF84" s="146">
        <f t="shared" si="219"/>
        <v>0.22100000000000003</v>
      </c>
      <c r="BG84" s="120">
        <f t="shared" si="219"/>
        <v>0.2127</v>
      </c>
      <c r="BH84" s="179">
        <f t="shared" si="219"/>
        <v>0.19350000000000001</v>
      </c>
      <c r="BI84" s="146">
        <f t="shared" si="219"/>
        <v>0.18340000000000001</v>
      </c>
      <c r="BJ84" s="120">
        <f t="shared" si="219"/>
        <v>0.19309999999999999</v>
      </c>
      <c r="BK84" s="179">
        <f t="shared" si="219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0">
        <f>SUM(DN52, -DN56)</f>
        <v>0.2646</v>
      </c>
      <c r="DO84" s="346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 t="shared" ref="DS84:DY84" si="220">SUM(DS54, -DS57)</f>
        <v>0.31369999999999998</v>
      </c>
      <c r="DT84" s="176">
        <f t="shared" si="220"/>
        <v>0.33260000000000001</v>
      </c>
      <c r="DU84" s="144">
        <f t="shared" si="220"/>
        <v>0.318</v>
      </c>
      <c r="DV84" s="116">
        <f t="shared" si="220"/>
        <v>0.29580000000000001</v>
      </c>
      <c r="DW84" s="176">
        <f t="shared" si="220"/>
        <v>0.3145</v>
      </c>
      <c r="DX84" s="116">
        <f t="shared" si="220"/>
        <v>0.29530000000000001</v>
      </c>
      <c r="DY84" s="115">
        <f t="shared" si="220"/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21">SUM(EC73, -EC80)</f>
        <v>0</v>
      </c>
      <c r="ED84" s="6">
        <f t="shared" si="221"/>
        <v>0</v>
      </c>
      <c r="EE84" s="6">
        <f t="shared" si="221"/>
        <v>0</v>
      </c>
      <c r="EF84" s="6">
        <f t="shared" si="221"/>
        <v>0</v>
      </c>
      <c r="EG84" s="6">
        <f t="shared" si="221"/>
        <v>0</v>
      </c>
      <c r="EH84" s="6">
        <f t="shared" si="221"/>
        <v>0</v>
      </c>
      <c r="EI84" s="6">
        <f t="shared" si="221"/>
        <v>0</v>
      </c>
      <c r="EK84" s="144">
        <f t="shared" ref="EK84:ES84" si="222">SUM(EK54, -EK57)</f>
        <v>0.27239999999999998</v>
      </c>
      <c r="EL84" s="116">
        <f t="shared" si="222"/>
        <v>0.2974</v>
      </c>
      <c r="EM84" s="176">
        <f t="shared" si="222"/>
        <v>0.25990000000000002</v>
      </c>
      <c r="EN84" s="144">
        <f t="shared" si="222"/>
        <v>0.27800000000000002</v>
      </c>
      <c r="EO84" s="116">
        <f t="shared" si="222"/>
        <v>0.29089999999999999</v>
      </c>
      <c r="EP84" s="176">
        <f t="shared" si="222"/>
        <v>0.27529999999999999</v>
      </c>
      <c r="EQ84" s="144">
        <f t="shared" si="222"/>
        <v>0.26890000000000003</v>
      </c>
      <c r="ER84" s="116">
        <f t="shared" si="222"/>
        <v>0.27149999999999996</v>
      </c>
      <c r="ES84" s="176">
        <f t="shared" si="222"/>
        <v>0.31020000000000003</v>
      </c>
      <c r="ET84" s="144">
        <f>SUM(ET54, -ET58)</f>
        <v>0.27079999999999999</v>
      </c>
      <c r="EU84" s="116">
        <f>SUM(EU54, -EU58)</f>
        <v>0.27200000000000002</v>
      </c>
      <c r="EV84" s="176">
        <f>SUM(EV54, -EV58)</f>
        <v>0.26590000000000003</v>
      </c>
      <c r="EW84" s="116">
        <f>SUM(EW54, -EW58)</f>
        <v>0.27539999999999998</v>
      </c>
      <c r="EX84" s="116">
        <f>SUM(EX54, -EX57)</f>
        <v>0.28100000000000003</v>
      </c>
      <c r="EY84" s="120">
        <f>SUM(EY51, -EY55)</f>
        <v>0.27350000000000002</v>
      </c>
      <c r="EZ84" s="6">
        <f t="shared" ref="EY84:FB84" si="223">SUM(EZ73, -EZ80)</f>
        <v>0</v>
      </c>
      <c r="FA84" s="6">
        <f t="shared" si="223"/>
        <v>0</v>
      </c>
      <c r="FB84" s="6">
        <f t="shared" si="223"/>
        <v>0</v>
      </c>
      <c r="FC84" s="6">
        <f>SUM(FC73, -FC80,)</f>
        <v>0</v>
      </c>
      <c r="FD84" s="6">
        <f>SUM(FD73, -FD80,)</f>
        <v>0</v>
      </c>
      <c r="FE84" s="6">
        <f t="shared" ref="FE84:FH84" si="224">SUM(FE73, -FE80)</f>
        <v>0</v>
      </c>
      <c r="FF84" s="6">
        <f t="shared" si="224"/>
        <v>0</v>
      </c>
      <c r="FG84" s="6">
        <f t="shared" si="224"/>
        <v>0</v>
      </c>
      <c r="FH84" s="6">
        <f t="shared" si="224"/>
        <v>0</v>
      </c>
      <c r="FI84" s="6">
        <f>SUM(FI73, -FI80,)</f>
        <v>0</v>
      </c>
      <c r="FJ84" s="6">
        <f>SUM(FJ73, -FJ80,)</f>
        <v>0</v>
      </c>
      <c r="FK84" s="6">
        <f t="shared" ref="FK84:FN84" si="225">SUM(FK73, -FK80)</f>
        <v>0</v>
      </c>
      <c r="FL84" s="6">
        <f t="shared" si="225"/>
        <v>0</v>
      </c>
      <c r="FM84" s="6">
        <f t="shared" si="225"/>
        <v>0</v>
      </c>
      <c r="FN84" s="6">
        <f t="shared" si="225"/>
        <v>0</v>
      </c>
      <c r="FO84" s="6">
        <f>SUM(FO73, -FO80,)</f>
        <v>0</v>
      </c>
      <c r="FP84" s="6">
        <f>SUM(FP73, -FP80,)</f>
        <v>0</v>
      </c>
      <c r="FQ84" s="6">
        <f t="shared" ref="FQ84:FT84" si="226">SUM(FQ73, -FQ80)</f>
        <v>0</v>
      </c>
      <c r="FR84" s="6">
        <f t="shared" si="226"/>
        <v>0</v>
      </c>
      <c r="FS84" s="6">
        <f t="shared" si="226"/>
        <v>0</v>
      </c>
      <c r="FT84" s="6">
        <f t="shared" si="226"/>
        <v>0</v>
      </c>
      <c r="FU84" s="6">
        <f>SUM(FU73, -FU80,)</f>
        <v>0</v>
      </c>
      <c r="FV84" s="6">
        <f>SUM(FV73, -FV80,)</f>
        <v>0</v>
      </c>
      <c r="FW84" s="6">
        <f t="shared" ref="FW84:FZ84" si="227">SUM(FW73, -FW80)</f>
        <v>0</v>
      </c>
      <c r="FX84" s="6">
        <f t="shared" si="227"/>
        <v>0</v>
      </c>
      <c r="FY84" s="6">
        <f t="shared" si="227"/>
        <v>0</v>
      </c>
      <c r="FZ84" s="6">
        <f t="shared" si="227"/>
        <v>0</v>
      </c>
      <c r="GA84" s="6">
        <f>SUM(GA73, -GA80,)</f>
        <v>0</v>
      </c>
      <c r="GB84" s="6">
        <f>SUM(GB73, -GB80,)</f>
        <v>0</v>
      </c>
      <c r="GC84" s="6">
        <f t="shared" ref="GC84:GF84" si="228">SUM(GC73, -GC80)</f>
        <v>0</v>
      </c>
      <c r="GD84" s="6">
        <f t="shared" si="228"/>
        <v>0</v>
      </c>
      <c r="GE84" s="6">
        <f t="shared" si="228"/>
        <v>0</v>
      </c>
      <c r="GF84" s="6">
        <f t="shared" si="228"/>
        <v>0</v>
      </c>
      <c r="GG84" s="6">
        <f>SUM(GG73, -GG80,)</f>
        <v>0</v>
      </c>
      <c r="GH84" s="6">
        <f>SUM(GH73, -GH80,)</f>
        <v>0</v>
      </c>
      <c r="GI84" s="6">
        <f t="shared" ref="GI84:GL84" si="229">SUM(GI73, -GI80)</f>
        <v>0</v>
      </c>
      <c r="GJ84" s="6">
        <f t="shared" si="229"/>
        <v>0</v>
      </c>
      <c r="GK84" s="6">
        <f t="shared" si="229"/>
        <v>0</v>
      </c>
      <c r="GL84" s="6">
        <f t="shared" si="229"/>
        <v>0</v>
      </c>
      <c r="GM84" s="6">
        <f>SUM(GM73, -GM80,)</f>
        <v>0</v>
      </c>
      <c r="GN84" s="6">
        <f>SUM(GN73, -GN80,)</f>
        <v>0</v>
      </c>
      <c r="GO84" s="6">
        <f t="shared" ref="GO84:GR84" si="230">SUM(GO73, -GO80)</f>
        <v>0</v>
      </c>
      <c r="GP84" s="6">
        <f t="shared" si="230"/>
        <v>0</v>
      </c>
      <c r="GQ84" s="6">
        <f t="shared" si="230"/>
        <v>0</v>
      </c>
      <c r="GR84" s="6">
        <f t="shared" si="230"/>
        <v>0</v>
      </c>
      <c r="GS84" s="6">
        <f>SUM(GS73, -GS80,)</f>
        <v>0</v>
      </c>
      <c r="GT84" s="6">
        <f>SUM(GT73, -GT80,)</f>
        <v>0</v>
      </c>
      <c r="GU84" s="6">
        <f t="shared" ref="GU84:HA84" si="231">SUM(GU73, -GU80)</f>
        <v>0</v>
      </c>
      <c r="GV84" s="6">
        <f t="shared" si="231"/>
        <v>0</v>
      </c>
      <c r="GW84" s="6">
        <f t="shared" si="231"/>
        <v>0</v>
      </c>
      <c r="GX84" s="6">
        <f t="shared" si="231"/>
        <v>0</v>
      </c>
      <c r="GY84" s="6">
        <f t="shared" si="231"/>
        <v>0</v>
      </c>
      <c r="GZ84" s="6">
        <f t="shared" si="231"/>
        <v>0</v>
      </c>
      <c r="HA84" s="6">
        <f t="shared" si="231"/>
        <v>0</v>
      </c>
      <c r="HC84" s="6">
        <f>SUM(HC73, -HC80,)</f>
        <v>0</v>
      </c>
      <c r="HD84" s="6">
        <f>SUM(HD73, -HD80,)</f>
        <v>0</v>
      </c>
      <c r="HE84" s="6">
        <f t="shared" ref="HE84:HH84" si="232">SUM(HE73, -HE80)</f>
        <v>0</v>
      </c>
      <c r="HF84" s="6">
        <f t="shared" si="232"/>
        <v>0</v>
      </c>
      <c r="HG84" s="6">
        <f t="shared" si="232"/>
        <v>0</v>
      </c>
      <c r="HH84" s="6">
        <f t="shared" si="232"/>
        <v>0</v>
      </c>
      <c r="HI84" s="6">
        <f>SUM(HI73, -HI80,)</f>
        <v>0</v>
      </c>
      <c r="HJ84" s="6">
        <f>SUM(HJ73, -HJ80,)</f>
        <v>0</v>
      </c>
      <c r="HK84" s="6">
        <f t="shared" ref="HK84:HN84" si="233">SUM(HK73, -HK80)</f>
        <v>0</v>
      </c>
      <c r="HL84" s="6">
        <f t="shared" si="233"/>
        <v>0</v>
      </c>
      <c r="HM84" s="6">
        <f t="shared" si="233"/>
        <v>0</v>
      </c>
      <c r="HN84" s="6">
        <f t="shared" si="233"/>
        <v>0</v>
      </c>
      <c r="HO84" s="6">
        <f>SUM(HO73, -HO80,)</f>
        <v>0</v>
      </c>
      <c r="HP84" s="6">
        <f>SUM(HP73, -HP80,)</f>
        <v>0</v>
      </c>
      <c r="HQ84" s="6">
        <f t="shared" ref="HQ84:HT84" si="234">SUM(HQ73, -HQ80)</f>
        <v>0</v>
      </c>
      <c r="HR84" s="6">
        <f t="shared" si="234"/>
        <v>0</v>
      </c>
      <c r="HS84" s="6">
        <f t="shared" si="234"/>
        <v>0</v>
      </c>
      <c r="HT84" s="6">
        <f t="shared" si="234"/>
        <v>0</v>
      </c>
      <c r="HU84" s="6">
        <f>SUM(HU73, -HU80,)</f>
        <v>0</v>
      </c>
      <c r="HV84" s="6">
        <f>SUM(HV73, -HV80,)</f>
        <v>0</v>
      </c>
      <c r="HW84" s="6">
        <f t="shared" ref="HW84:HZ84" si="235">SUM(HW73, -HW80)</f>
        <v>0</v>
      </c>
      <c r="HX84" s="6">
        <f t="shared" si="235"/>
        <v>0</v>
      </c>
      <c r="HY84" s="6">
        <f t="shared" si="235"/>
        <v>0</v>
      </c>
      <c r="HZ84" s="6">
        <f t="shared" si="235"/>
        <v>0</v>
      </c>
      <c r="IA84" s="6">
        <f>SUM(IA73, -IA80,)</f>
        <v>0</v>
      </c>
      <c r="IB84" s="6">
        <f>SUM(IB73, -IB80,)</f>
        <v>0</v>
      </c>
      <c r="IC84" s="6">
        <f t="shared" ref="IC84:IF84" si="236">SUM(IC73, -IC80)</f>
        <v>0</v>
      </c>
      <c r="ID84" s="6">
        <f t="shared" si="236"/>
        <v>0</v>
      </c>
      <c r="IE84" s="6">
        <f t="shared" si="236"/>
        <v>0</v>
      </c>
      <c r="IF84" s="6">
        <f t="shared" si="236"/>
        <v>0</v>
      </c>
      <c r="IG84" s="6">
        <f>SUM(IG73, -IG80,)</f>
        <v>0</v>
      </c>
      <c r="IH84" s="6">
        <f>SUM(IH73, -IH80,)</f>
        <v>0</v>
      </c>
      <c r="II84" s="6">
        <f t="shared" ref="II84:IL84" si="237">SUM(II73, -II80)</f>
        <v>0</v>
      </c>
      <c r="IJ84" s="6">
        <f t="shared" si="237"/>
        <v>0</v>
      </c>
      <c r="IK84" s="6">
        <f t="shared" si="237"/>
        <v>0</v>
      </c>
      <c r="IL84" s="6">
        <f t="shared" si="237"/>
        <v>0</v>
      </c>
      <c r="IM84" s="6">
        <f>SUM(IM73, -IM80,)</f>
        <v>0</v>
      </c>
      <c r="IN84" s="6">
        <f>SUM(IN73, -IN80,)</f>
        <v>0</v>
      </c>
      <c r="IO84" s="6">
        <f t="shared" ref="IO84:IR84" si="238">SUM(IO73, -IO80)</f>
        <v>0</v>
      </c>
      <c r="IP84" s="6">
        <f t="shared" si="238"/>
        <v>0</v>
      </c>
      <c r="IQ84" s="6">
        <f t="shared" si="238"/>
        <v>0</v>
      </c>
      <c r="IR84" s="6">
        <f t="shared" si="238"/>
        <v>0</v>
      </c>
      <c r="IS84" s="6">
        <f>SUM(IS73, -IS80,)</f>
        <v>0</v>
      </c>
      <c r="IT84" s="6">
        <f>SUM(IT73, -IT80,)</f>
        <v>0</v>
      </c>
      <c r="IU84" s="6">
        <f t="shared" ref="IU84:IX84" si="239">SUM(IU73, -IU80)</f>
        <v>0</v>
      </c>
      <c r="IV84" s="6">
        <f t="shared" si="239"/>
        <v>0</v>
      </c>
      <c r="IW84" s="6">
        <f t="shared" si="239"/>
        <v>0</v>
      </c>
      <c r="IX84" s="6">
        <f t="shared" si="239"/>
        <v>0</v>
      </c>
      <c r="IY84" s="6">
        <f>SUM(IY73, -IY80,)</f>
        <v>0</v>
      </c>
      <c r="IZ84" s="6">
        <f>SUM(IZ73, -IZ80,)</f>
        <v>0</v>
      </c>
      <c r="JA84" s="6">
        <f t="shared" ref="JA84:JD84" si="240">SUM(JA73, -JA80)</f>
        <v>0</v>
      </c>
      <c r="JB84" s="6">
        <f t="shared" si="240"/>
        <v>0</v>
      </c>
      <c r="JC84" s="6">
        <f t="shared" si="240"/>
        <v>0</v>
      </c>
      <c r="JD84" s="6">
        <f t="shared" si="240"/>
        <v>0</v>
      </c>
      <c r="JE84" s="6">
        <f>SUM(JE73, -JE80,)</f>
        <v>0</v>
      </c>
      <c r="JF84" s="6">
        <f>SUM(JF73, -JF80,)</f>
        <v>0</v>
      </c>
      <c r="JG84" s="6">
        <f t="shared" ref="JG84:JJ84" si="241">SUM(JG73, -JG80)</f>
        <v>0</v>
      </c>
      <c r="JH84" s="6">
        <f t="shared" si="241"/>
        <v>0</v>
      </c>
      <c r="JI84" s="6">
        <f t="shared" si="241"/>
        <v>0</v>
      </c>
      <c r="JJ84" s="6">
        <f t="shared" si="241"/>
        <v>0</v>
      </c>
      <c r="JK84" s="6">
        <f>SUM(JK73, -JK80,)</f>
        <v>0</v>
      </c>
      <c r="JL84" s="6">
        <f>SUM(JL73, -JL80,)</f>
        <v>0</v>
      </c>
      <c r="JM84" s="6">
        <f t="shared" ref="JM84:JS84" si="242">SUM(JM73, -JM80)</f>
        <v>0</v>
      </c>
      <c r="JN84" s="6">
        <f t="shared" si="242"/>
        <v>0</v>
      </c>
      <c r="JO84" s="6">
        <f t="shared" si="242"/>
        <v>0</v>
      </c>
      <c r="JP84" s="6">
        <f t="shared" si="242"/>
        <v>0</v>
      </c>
      <c r="JQ84" s="6">
        <f t="shared" si="242"/>
        <v>0</v>
      </c>
      <c r="JR84" s="6">
        <f t="shared" si="242"/>
        <v>0</v>
      </c>
      <c r="JS84" s="6">
        <f t="shared" si="242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29" t="s">
        <v>42</v>
      </c>
      <c r="DO85" s="345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64" t="s">
        <v>53</v>
      </c>
      <c r="EL85" s="117" t="s">
        <v>42</v>
      </c>
      <c r="EM85" s="199" t="s">
        <v>53</v>
      </c>
      <c r="EN85" s="164" t="s">
        <v>53</v>
      </c>
      <c r="EO85" s="188" t="s">
        <v>53</v>
      </c>
      <c r="EP85" s="180" t="s">
        <v>39</v>
      </c>
      <c r="EQ85" s="158" t="s">
        <v>39</v>
      </c>
      <c r="ER85" s="119" t="s">
        <v>39</v>
      </c>
      <c r="ES85" s="180" t="s">
        <v>39</v>
      </c>
      <c r="ET85" s="163" t="s">
        <v>84</v>
      </c>
      <c r="EU85" s="123" t="s">
        <v>84</v>
      </c>
      <c r="EV85" s="182" t="s">
        <v>84</v>
      </c>
      <c r="EW85" s="123" t="s">
        <v>84</v>
      </c>
      <c r="EX85" s="188" t="s">
        <v>53</v>
      </c>
      <c r="EY85" s="188" t="s">
        <v>53</v>
      </c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43">SUM(BD53, -BD57)</f>
        <v>0.15740000000000001</v>
      </c>
      <c r="BE86" s="176">
        <f t="shared" si="243"/>
        <v>0.2077</v>
      </c>
      <c r="BF86" s="144">
        <f t="shared" si="243"/>
        <v>0.20429999999999998</v>
      </c>
      <c r="BG86" s="116">
        <f t="shared" si="243"/>
        <v>0.19500000000000001</v>
      </c>
      <c r="BH86" s="176">
        <f t="shared" si="243"/>
        <v>0.17849999999999999</v>
      </c>
      <c r="BI86" s="166">
        <f t="shared" si="243"/>
        <v>0.16689999999999999</v>
      </c>
      <c r="BJ86" s="116">
        <f t="shared" si="243"/>
        <v>0.18679999999999999</v>
      </c>
      <c r="BK86" s="176">
        <f t="shared" si="243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44">SUM(BV52, -BV56)</f>
        <v>0.2329</v>
      </c>
      <c r="BW86" s="120">
        <f t="shared" si="244"/>
        <v>0.22009999999999999</v>
      </c>
      <c r="BX86" s="179">
        <f t="shared" si="244"/>
        <v>0.21760000000000002</v>
      </c>
      <c r="BY86" s="224">
        <f t="shared" si="244"/>
        <v>0.25340000000000001</v>
      </c>
      <c r="BZ86" s="15">
        <f t="shared" si="244"/>
        <v>0.24309999999999998</v>
      </c>
      <c r="CA86" s="151">
        <f t="shared" si="244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45">SUM(CR52, -CR56)</f>
        <v>0.20519999999999999</v>
      </c>
      <c r="CS86" s="179">
        <f t="shared" si="245"/>
        <v>0.19850000000000001</v>
      </c>
      <c r="CT86" s="146">
        <f t="shared" si="245"/>
        <v>0.20760000000000001</v>
      </c>
      <c r="CU86" s="120">
        <f t="shared" si="245"/>
        <v>0.2117</v>
      </c>
      <c r="CV86" s="179">
        <f t="shared" si="245"/>
        <v>0.1971</v>
      </c>
      <c r="CW86" s="146">
        <f t="shared" si="245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0">
        <f>SUM(DN51, -DN55)</f>
        <v>0.25690000000000002</v>
      </c>
      <c r="DO86" s="346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166">
        <f>SUM(EK51, -EK54)</f>
        <v>0.26719999999999999</v>
      </c>
      <c r="EL86" s="120">
        <f>SUM(EL52, -EL56)</f>
        <v>0.26279999999999998</v>
      </c>
      <c r="EM86" s="187">
        <f>SUM(EM51, -EM54)</f>
        <v>0.25939999999999996</v>
      </c>
      <c r="EN86" s="166">
        <f>SUM(EN51, -EN54)</f>
        <v>0.2762</v>
      </c>
      <c r="EO86" s="208">
        <f>SUM(EO51, -EO54)</f>
        <v>0.24830000000000002</v>
      </c>
      <c r="EP86" s="176">
        <f>SUM(EP55, -EP58)</f>
        <v>0.23480000000000001</v>
      </c>
      <c r="EQ86" s="144">
        <f>SUM(EQ55, -EQ58)</f>
        <v>0.24660000000000001</v>
      </c>
      <c r="ER86" s="116">
        <f>SUM(ER55, -ER58)</f>
        <v>0.26319999999999999</v>
      </c>
      <c r="ES86" s="176">
        <f>SUM(ES55, -ES58)</f>
        <v>0.24530000000000002</v>
      </c>
      <c r="ET86" s="144">
        <f>SUM(ET54, -ET57)</f>
        <v>0.2596</v>
      </c>
      <c r="EU86" s="116">
        <f>SUM(EU54, -EU57)</f>
        <v>0.25740000000000002</v>
      </c>
      <c r="EV86" s="176">
        <f>SUM(EV54, -EV57)</f>
        <v>0.25570000000000004</v>
      </c>
      <c r="EW86" s="116">
        <f>SUM(EW54, -EW57)</f>
        <v>0.26240000000000002</v>
      </c>
      <c r="EX86" s="208">
        <f>SUM(EX51, -EX54)</f>
        <v>0.25479999999999997</v>
      </c>
      <c r="EY86" s="208">
        <f>SUM(EY51, -EY54)</f>
        <v>0.26240000000000002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1" t="s">
        <v>37</v>
      </c>
      <c r="DO87" s="345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42" t="s">
        <v>42</v>
      </c>
      <c r="EL87" s="122" t="s">
        <v>46</v>
      </c>
      <c r="EM87" s="183" t="s">
        <v>46</v>
      </c>
      <c r="EN87" s="154" t="s">
        <v>46</v>
      </c>
      <c r="EO87" s="119" t="s">
        <v>39</v>
      </c>
      <c r="EP87" s="199" t="s">
        <v>53</v>
      </c>
      <c r="EQ87" s="164" t="s">
        <v>53</v>
      </c>
      <c r="ER87" s="122" t="s">
        <v>46</v>
      </c>
      <c r="ES87" s="199" t="s">
        <v>53</v>
      </c>
      <c r="ET87" s="158" t="s">
        <v>39</v>
      </c>
      <c r="EU87" s="119" t="s">
        <v>39</v>
      </c>
      <c r="EV87" s="199" t="s">
        <v>55</v>
      </c>
      <c r="EW87" s="188" t="s">
        <v>55</v>
      </c>
      <c r="EX87" s="119" t="s">
        <v>38</v>
      </c>
      <c r="EY87" s="123" t="s">
        <v>63</v>
      </c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 t="shared" ref="DE88:DN88" si="246">SUM(DE52, -DE55)</f>
        <v>0.21659999999999999</v>
      </c>
      <c r="DF88" s="146">
        <f t="shared" si="246"/>
        <v>0.23190000000000002</v>
      </c>
      <c r="DG88" s="120">
        <f t="shared" si="246"/>
        <v>0.23139999999999999</v>
      </c>
      <c r="DH88" s="179">
        <f t="shared" si="246"/>
        <v>0.23710000000000001</v>
      </c>
      <c r="DI88" s="146">
        <f t="shared" si="246"/>
        <v>0.22919999999999999</v>
      </c>
      <c r="DJ88" s="120">
        <f t="shared" si="246"/>
        <v>0.2407</v>
      </c>
      <c r="DK88" s="179">
        <f t="shared" si="246"/>
        <v>0.2074</v>
      </c>
      <c r="DL88" s="120">
        <f t="shared" si="246"/>
        <v>0.214</v>
      </c>
      <c r="DM88" s="120">
        <f t="shared" si="246"/>
        <v>0.19929999999999998</v>
      </c>
      <c r="DN88" s="330">
        <f t="shared" si="246"/>
        <v>0.23680000000000001</v>
      </c>
      <c r="DO88" s="346">
        <f>SUM(DO73, -DO78)</f>
        <v>0</v>
      </c>
      <c r="DP88" s="120">
        <f t="shared" ref="DP88:DU88" si="247">SUM(DP52, -DP55)</f>
        <v>0.25539999999999996</v>
      </c>
      <c r="DQ88" s="179">
        <f t="shared" si="247"/>
        <v>0.22369999999999998</v>
      </c>
      <c r="DR88" s="146">
        <f t="shared" si="247"/>
        <v>0.21279999999999999</v>
      </c>
      <c r="DS88" s="120">
        <f t="shared" si="247"/>
        <v>0.20549999999999999</v>
      </c>
      <c r="DT88" s="179">
        <f t="shared" si="247"/>
        <v>0.21829999999999999</v>
      </c>
      <c r="DU88" s="146">
        <f t="shared" si="247"/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46">
        <f>SUM(EK52, -EK56)</f>
        <v>0.26019999999999999</v>
      </c>
      <c r="EL88" s="247">
        <f>SUM(EL55, -EL58)</f>
        <v>0.25349999999999995</v>
      </c>
      <c r="EM88" s="273">
        <f>SUM(EM55, -EM58)</f>
        <v>0.24919999999999998</v>
      </c>
      <c r="EN88" s="246">
        <f>SUM(EN55, -EN58)</f>
        <v>0.25369999999999998</v>
      </c>
      <c r="EO88" s="116">
        <f>SUM(EO55, -EO58)</f>
        <v>0.24740000000000001</v>
      </c>
      <c r="EP88" s="187">
        <f>SUM(EP51, -EP54)</f>
        <v>0.23110000000000003</v>
      </c>
      <c r="EQ88" s="166">
        <f>SUM(EQ51, -EQ54)</f>
        <v>0.24310000000000001</v>
      </c>
      <c r="ER88" s="247">
        <f>SUM(ER56, -ER58)</f>
        <v>0.2329</v>
      </c>
      <c r="ES88" s="187">
        <f>SUM(ES51, -ES54)</f>
        <v>0.24130000000000001</v>
      </c>
      <c r="ET88" s="144">
        <f>SUM(ET55, -ET58)</f>
        <v>0.23809999999999998</v>
      </c>
      <c r="EU88" s="116">
        <f>SUM(EU55, -EU58)</f>
        <v>0.24030000000000001</v>
      </c>
      <c r="EV88" s="178">
        <f>SUM(EV51, -EV53)</f>
        <v>0.25479999999999997</v>
      </c>
      <c r="EW88" s="118">
        <f>SUM(EW51, -EW53)</f>
        <v>0.25049999999999994</v>
      </c>
      <c r="EX88" s="118">
        <f>SUM(EX55, -EX58)</f>
        <v>0.23619999999999999</v>
      </c>
      <c r="EY88" s="116">
        <f>SUM(EY54, -EY57)</f>
        <v>0.23500000000000001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7" t="s">
        <v>38</v>
      </c>
      <c r="DO89" s="345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42" t="s">
        <v>49</v>
      </c>
      <c r="EL89" s="117" t="s">
        <v>49</v>
      </c>
      <c r="EM89" s="180" t="s">
        <v>39</v>
      </c>
      <c r="EN89" s="161" t="s">
        <v>54</v>
      </c>
      <c r="EO89" s="122" t="s">
        <v>46</v>
      </c>
      <c r="EP89" s="183" t="s">
        <v>46</v>
      </c>
      <c r="EQ89" s="154" t="s">
        <v>46</v>
      </c>
      <c r="ER89" s="188" t="s">
        <v>53</v>
      </c>
      <c r="ES89" s="263" t="s">
        <v>54</v>
      </c>
      <c r="ET89" s="161" t="s">
        <v>54</v>
      </c>
      <c r="EU89" s="119" t="s">
        <v>38</v>
      </c>
      <c r="EV89" s="263" t="s">
        <v>54</v>
      </c>
      <c r="EW89" s="119" t="s">
        <v>39</v>
      </c>
      <c r="EX89" s="119" t="s">
        <v>39</v>
      </c>
      <c r="EY89" s="119" t="s">
        <v>39</v>
      </c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 t="shared" ref="CZ90:DE90" si="248">SUM(CZ53, -CZ56)</f>
        <v>0.19919999999999999</v>
      </c>
      <c r="DA90" s="120">
        <f t="shared" si="248"/>
        <v>0.1968</v>
      </c>
      <c r="DB90" s="179">
        <f t="shared" si="248"/>
        <v>0.19270000000000001</v>
      </c>
      <c r="DC90" s="146">
        <f t="shared" si="248"/>
        <v>0.17620000000000002</v>
      </c>
      <c r="DD90" s="120">
        <f t="shared" si="248"/>
        <v>0.1749</v>
      </c>
      <c r="DE90" s="179">
        <f t="shared" si="248"/>
        <v>0.2097</v>
      </c>
      <c r="DF90" s="148">
        <f>SUM(DF55, -DF58)</f>
        <v>0.19039999999999999</v>
      </c>
      <c r="DG90" s="120">
        <f>SUM(DG53, -DG56)</f>
        <v>0.1885</v>
      </c>
      <c r="DH90" s="178">
        <f t="shared" ref="DH90:DN90" si="249">SUM(DH55, -DH58)</f>
        <v>0.18809999999999999</v>
      </c>
      <c r="DI90" s="148">
        <f t="shared" si="249"/>
        <v>0.19260000000000002</v>
      </c>
      <c r="DJ90" s="118">
        <f t="shared" si="249"/>
        <v>0.18720000000000001</v>
      </c>
      <c r="DK90" s="178">
        <f t="shared" si="249"/>
        <v>0.193</v>
      </c>
      <c r="DL90" s="118">
        <f t="shared" si="249"/>
        <v>0.18990000000000001</v>
      </c>
      <c r="DM90" s="118">
        <f t="shared" si="249"/>
        <v>0.19640000000000002</v>
      </c>
      <c r="DN90" s="338">
        <f t="shared" si="249"/>
        <v>0.18940000000000001</v>
      </c>
      <c r="DO90" s="346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50">SUM(EC79, -EC86)</f>
        <v>0</v>
      </c>
      <c r="ED90" s="6">
        <f t="shared" si="250"/>
        <v>0</v>
      </c>
      <c r="EE90" s="6">
        <f t="shared" si="250"/>
        <v>0</v>
      </c>
      <c r="EF90" s="6">
        <f t="shared" si="250"/>
        <v>0</v>
      </c>
      <c r="EG90" s="6">
        <f t="shared" si="250"/>
        <v>0</v>
      </c>
      <c r="EH90" s="6">
        <f t="shared" si="250"/>
        <v>0</v>
      </c>
      <c r="EI90" s="6">
        <f t="shared" si="250"/>
        <v>0</v>
      </c>
      <c r="EK90" s="146">
        <f>SUM(EK52, -EK55)</f>
        <v>0.24890000000000001</v>
      </c>
      <c r="EL90" s="120">
        <f>SUM(EL52, -EL55)</f>
        <v>0.24199999999999999</v>
      </c>
      <c r="EM90" s="176">
        <f>SUM(EM56, -EM58)</f>
        <v>0.24339999999999998</v>
      </c>
      <c r="EN90" s="146">
        <f>SUM(EN51, -EN53)</f>
        <v>0.25190000000000001</v>
      </c>
      <c r="EO90" s="247">
        <f>SUM(EO56, -EO58)</f>
        <v>0.23530000000000001</v>
      </c>
      <c r="EP90" s="273">
        <f>SUM(EP56, -EP58)</f>
        <v>0.22750000000000004</v>
      </c>
      <c r="EQ90" s="246">
        <f>SUM(EQ56, -EQ58)</f>
        <v>0.22840000000000002</v>
      </c>
      <c r="ER90" s="208">
        <f>SUM(ER51, -ER54)</f>
        <v>0.2198</v>
      </c>
      <c r="ES90" s="179">
        <f>SUM(ES51, -ES53)</f>
        <v>0.22300000000000003</v>
      </c>
      <c r="ET90" s="146">
        <f>SUM(ET51, -ET53)</f>
        <v>0.22839999999999999</v>
      </c>
      <c r="EU90" s="118">
        <f>SUM(EU55, -EU57)</f>
        <v>0.22570000000000001</v>
      </c>
      <c r="EV90" s="179">
        <f>SUM(EV51, -EV52)</f>
        <v>0.25169999999999998</v>
      </c>
      <c r="EW90" s="116">
        <f>SUM(EW55, -EW58)</f>
        <v>0.23649999999999999</v>
      </c>
      <c r="EX90" s="116">
        <f>SUM(EX55, -EX57)</f>
        <v>0.2356</v>
      </c>
      <c r="EY90" s="116">
        <f>SUM(EY55, -EY57)</f>
        <v>0.22390000000000002</v>
      </c>
      <c r="EZ90" s="6">
        <f t="shared" ref="EY90:FB90" si="251">SUM(EZ79, -EZ86)</f>
        <v>0</v>
      </c>
      <c r="FA90" s="6">
        <f t="shared" si="251"/>
        <v>0</v>
      </c>
      <c r="FB90" s="6">
        <f t="shared" si="251"/>
        <v>0</v>
      </c>
      <c r="FC90" s="6">
        <f>SUM(FC79, -FC86,)</f>
        <v>0</v>
      </c>
      <c r="FD90" s="6">
        <f>SUM(FD79, -FD86,)</f>
        <v>0</v>
      </c>
      <c r="FE90" s="6">
        <f t="shared" ref="FE90:FH90" si="252">SUM(FE79, -FE86)</f>
        <v>0</v>
      </c>
      <c r="FF90" s="6">
        <f t="shared" si="252"/>
        <v>0</v>
      </c>
      <c r="FG90" s="6">
        <f t="shared" si="252"/>
        <v>0</v>
      </c>
      <c r="FH90" s="6">
        <f t="shared" si="252"/>
        <v>0</v>
      </c>
      <c r="FI90" s="6">
        <f>SUM(FI79, -FI86,)</f>
        <v>0</v>
      </c>
      <c r="FJ90" s="6">
        <f>SUM(FJ79, -FJ86,)</f>
        <v>0</v>
      </c>
      <c r="FK90" s="6">
        <f t="shared" ref="FK90:FN90" si="253">SUM(FK79, -FK86)</f>
        <v>0</v>
      </c>
      <c r="FL90" s="6">
        <f t="shared" si="253"/>
        <v>0</v>
      </c>
      <c r="FM90" s="6">
        <f t="shared" si="253"/>
        <v>0</v>
      </c>
      <c r="FN90" s="6">
        <f t="shared" si="253"/>
        <v>0</v>
      </c>
      <c r="FO90" s="6">
        <f>SUM(FO79, -FO86,)</f>
        <v>0</v>
      </c>
      <c r="FP90" s="6">
        <f>SUM(FP79, -FP86,)</f>
        <v>0</v>
      </c>
      <c r="FQ90" s="6">
        <f t="shared" ref="FQ90:FT90" si="254">SUM(FQ79, -FQ86)</f>
        <v>0</v>
      </c>
      <c r="FR90" s="6">
        <f t="shared" si="254"/>
        <v>0</v>
      </c>
      <c r="FS90" s="6">
        <f t="shared" si="254"/>
        <v>0</v>
      </c>
      <c r="FT90" s="6">
        <f t="shared" si="254"/>
        <v>0</v>
      </c>
      <c r="FU90" s="6">
        <f>SUM(FU79, -FU86,)</f>
        <v>0</v>
      </c>
      <c r="FV90" s="6">
        <f>SUM(FV79, -FV86,)</f>
        <v>0</v>
      </c>
      <c r="FW90" s="6">
        <f t="shared" ref="FW90:FZ90" si="255">SUM(FW79, -FW86)</f>
        <v>0</v>
      </c>
      <c r="FX90" s="6">
        <f t="shared" si="255"/>
        <v>0</v>
      </c>
      <c r="FY90" s="6">
        <f t="shared" si="255"/>
        <v>0</v>
      </c>
      <c r="FZ90" s="6">
        <f t="shared" si="255"/>
        <v>0</v>
      </c>
      <c r="GA90" s="6">
        <f>SUM(GA79, -GA86,)</f>
        <v>0</v>
      </c>
      <c r="GB90" s="6">
        <f>SUM(GB79, -GB86,)</f>
        <v>0</v>
      </c>
      <c r="GC90" s="6">
        <f t="shared" ref="GC90:GF90" si="256">SUM(GC79, -GC86)</f>
        <v>0</v>
      </c>
      <c r="GD90" s="6">
        <f t="shared" si="256"/>
        <v>0</v>
      </c>
      <c r="GE90" s="6">
        <f t="shared" si="256"/>
        <v>0</v>
      </c>
      <c r="GF90" s="6">
        <f t="shared" si="256"/>
        <v>0</v>
      </c>
      <c r="GG90" s="6">
        <f>SUM(GG79, -GG86,)</f>
        <v>0</v>
      </c>
      <c r="GH90" s="6">
        <f>SUM(GH79, -GH86,)</f>
        <v>0</v>
      </c>
      <c r="GI90" s="6">
        <f t="shared" ref="GI90:GL90" si="257">SUM(GI79, -GI86)</f>
        <v>0</v>
      </c>
      <c r="GJ90" s="6">
        <f t="shared" si="257"/>
        <v>0</v>
      </c>
      <c r="GK90" s="6">
        <f t="shared" si="257"/>
        <v>0</v>
      </c>
      <c r="GL90" s="6">
        <f t="shared" si="257"/>
        <v>0</v>
      </c>
      <c r="GM90" s="6">
        <f>SUM(GM79, -GM86,)</f>
        <v>0</v>
      </c>
      <c r="GN90" s="6">
        <f>SUM(GN79, -GN86,)</f>
        <v>0</v>
      </c>
      <c r="GO90" s="6">
        <f t="shared" ref="GO90:GR90" si="258">SUM(GO79, -GO86)</f>
        <v>0</v>
      </c>
      <c r="GP90" s="6">
        <f t="shared" si="258"/>
        <v>0</v>
      </c>
      <c r="GQ90" s="6">
        <f t="shared" si="258"/>
        <v>0</v>
      </c>
      <c r="GR90" s="6">
        <f t="shared" si="258"/>
        <v>0</v>
      </c>
      <c r="GS90" s="6">
        <f>SUM(GS79, -GS86,)</f>
        <v>0</v>
      </c>
      <c r="GT90" s="6">
        <f>SUM(GT79, -GT86,)</f>
        <v>0</v>
      </c>
      <c r="GU90" s="6">
        <f t="shared" ref="GU90:HA90" si="259">SUM(GU79, -GU86)</f>
        <v>0</v>
      </c>
      <c r="GV90" s="6">
        <f t="shared" si="259"/>
        <v>0</v>
      </c>
      <c r="GW90" s="6">
        <f t="shared" si="259"/>
        <v>0</v>
      </c>
      <c r="GX90" s="6">
        <f t="shared" si="259"/>
        <v>0</v>
      </c>
      <c r="GY90" s="6">
        <f t="shared" si="259"/>
        <v>0</v>
      </c>
      <c r="GZ90" s="6">
        <f t="shared" si="259"/>
        <v>0</v>
      </c>
      <c r="HA90" s="6">
        <f t="shared" si="259"/>
        <v>0</v>
      </c>
      <c r="HC90" s="6">
        <f>SUM(HC79, -HC86,)</f>
        <v>0</v>
      </c>
      <c r="HD90" s="6">
        <f>SUM(HD79, -HD86,)</f>
        <v>0</v>
      </c>
      <c r="HE90" s="6">
        <f t="shared" ref="HE90:HH90" si="260">SUM(HE79, -HE86)</f>
        <v>0</v>
      </c>
      <c r="HF90" s="6">
        <f t="shared" si="260"/>
        <v>0</v>
      </c>
      <c r="HG90" s="6">
        <f t="shared" si="260"/>
        <v>0</v>
      </c>
      <c r="HH90" s="6">
        <f t="shared" si="260"/>
        <v>0</v>
      </c>
      <c r="HI90" s="6">
        <f>SUM(HI79, -HI86,)</f>
        <v>0</v>
      </c>
      <c r="HJ90" s="6">
        <f>SUM(HJ79, -HJ86,)</f>
        <v>0</v>
      </c>
      <c r="HK90" s="6">
        <f t="shared" ref="HK90:HN90" si="261">SUM(HK79, -HK86)</f>
        <v>0</v>
      </c>
      <c r="HL90" s="6">
        <f t="shared" si="261"/>
        <v>0</v>
      </c>
      <c r="HM90" s="6">
        <f t="shared" si="261"/>
        <v>0</v>
      </c>
      <c r="HN90" s="6">
        <f t="shared" si="261"/>
        <v>0</v>
      </c>
      <c r="HO90" s="6">
        <f>SUM(HO79, -HO86,)</f>
        <v>0</v>
      </c>
      <c r="HP90" s="6">
        <f>SUM(HP79, -HP86,)</f>
        <v>0</v>
      </c>
      <c r="HQ90" s="6">
        <f t="shared" ref="HQ90:HT90" si="262">SUM(HQ79, -HQ86)</f>
        <v>0</v>
      </c>
      <c r="HR90" s="6">
        <f t="shared" si="262"/>
        <v>0</v>
      </c>
      <c r="HS90" s="6">
        <f t="shared" si="262"/>
        <v>0</v>
      </c>
      <c r="HT90" s="6">
        <f t="shared" si="262"/>
        <v>0</v>
      </c>
      <c r="HU90" s="6">
        <f>SUM(HU79, -HU86,)</f>
        <v>0</v>
      </c>
      <c r="HV90" s="6">
        <f>SUM(HV79, -HV86,)</f>
        <v>0</v>
      </c>
      <c r="HW90" s="6">
        <f t="shared" ref="HW90:HZ90" si="263">SUM(HW79, -HW86)</f>
        <v>0</v>
      </c>
      <c r="HX90" s="6">
        <f t="shared" si="263"/>
        <v>0</v>
      </c>
      <c r="HY90" s="6">
        <f t="shared" si="263"/>
        <v>0</v>
      </c>
      <c r="HZ90" s="6">
        <f t="shared" si="263"/>
        <v>0</v>
      </c>
      <c r="IA90" s="6">
        <f>SUM(IA79, -IA86,)</f>
        <v>0</v>
      </c>
      <c r="IB90" s="6">
        <f>SUM(IB79, -IB86,)</f>
        <v>0</v>
      </c>
      <c r="IC90" s="6">
        <f t="shared" ref="IC90:IF90" si="264">SUM(IC79, -IC86)</f>
        <v>0</v>
      </c>
      <c r="ID90" s="6">
        <f t="shared" si="264"/>
        <v>0</v>
      </c>
      <c r="IE90" s="6">
        <f t="shared" si="264"/>
        <v>0</v>
      </c>
      <c r="IF90" s="6">
        <f t="shared" si="264"/>
        <v>0</v>
      </c>
      <c r="IG90" s="6">
        <f>SUM(IG79, -IG86,)</f>
        <v>0</v>
      </c>
      <c r="IH90" s="6">
        <f>SUM(IH79, -IH86,)</f>
        <v>0</v>
      </c>
      <c r="II90" s="6">
        <f t="shared" ref="II90:IL90" si="265">SUM(II79, -II86)</f>
        <v>0</v>
      </c>
      <c r="IJ90" s="6">
        <f t="shared" si="265"/>
        <v>0</v>
      </c>
      <c r="IK90" s="6">
        <f t="shared" si="265"/>
        <v>0</v>
      </c>
      <c r="IL90" s="6">
        <f t="shared" si="265"/>
        <v>0</v>
      </c>
      <c r="IM90" s="6">
        <f>SUM(IM79, -IM86,)</f>
        <v>0</v>
      </c>
      <c r="IN90" s="6">
        <f>SUM(IN79, -IN86,)</f>
        <v>0</v>
      </c>
      <c r="IO90" s="6">
        <f t="shared" ref="IO90:IR90" si="266">SUM(IO79, -IO86)</f>
        <v>0</v>
      </c>
      <c r="IP90" s="6">
        <f t="shared" si="266"/>
        <v>0</v>
      </c>
      <c r="IQ90" s="6">
        <f t="shared" si="266"/>
        <v>0</v>
      </c>
      <c r="IR90" s="6">
        <f t="shared" si="266"/>
        <v>0</v>
      </c>
      <c r="IS90" s="6">
        <f>SUM(IS79, -IS86,)</f>
        <v>0</v>
      </c>
      <c r="IT90" s="6">
        <f>SUM(IT79, -IT86,)</f>
        <v>0</v>
      </c>
      <c r="IU90" s="6">
        <f t="shared" ref="IU90:IX90" si="267">SUM(IU79, -IU86)</f>
        <v>0</v>
      </c>
      <c r="IV90" s="6">
        <f t="shared" si="267"/>
        <v>0</v>
      </c>
      <c r="IW90" s="6">
        <f t="shared" si="267"/>
        <v>0</v>
      </c>
      <c r="IX90" s="6">
        <f t="shared" si="267"/>
        <v>0</v>
      </c>
      <c r="IY90" s="6">
        <f>SUM(IY79, -IY86,)</f>
        <v>0</v>
      </c>
      <c r="IZ90" s="6">
        <f>SUM(IZ79, -IZ86,)</f>
        <v>0</v>
      </c>
      <c r="JA90" s="6">
        <f t="shared" ref="JA90:JD90" si="268">SUM(JA79, -JA86)</f>
        <v>0</v>
      </c>
      <c r="JB90" s="6">
        <f t="shared" si="268"/>
        <v>0</v>
      </c>
      <c r="JC90" s="6">
        <f t="shared" si="268"/>
        <v>0</v>
      </c>
      <c r="JD90" s="6">
        <f t="shared" si="268"/>
        <v>0</v>
      </c>
      <c r="JE90" s="6">
        <f>SUM(JE79, -JE86,)</f>
        <v>0</v>
      </c>
      <c r="JF90" s="6">
        <f>SUM(JF79, -JF86,)</f>
        <v>0</v>
      </c>
      <c r="JG90" s="6">
        <f t="shared" ref="JG90:JJ90" si="269">SUM(JG79, -JG86)</f>
        <v>0</v>
      </c>
      <c r="JH90" s="6">
        <f t="shared" si="269"/>
        <v>0</v>
      </c>
      <c r="JI90" s="6">
        <f t="shared" si="269"/>
        <v>0</v>
      </c>
      <c r="JJ90" s="6">
        <f t="shared" si="269"/>
        <v>0</v>
      </c>
      <c r="JK90" s="6">
        <f>SUM(JK79, -JK86,)</f>
        <v>0</v>
      </c>
      <c r="JL90" s="6">
        <f>SUM(JL79, -JL86,)</f>
        <v>0</v>
      </c>
      <c r="JM90" s="6">
        <f t="shared" ref="JM90:JS90" si="270">SUM(JM79, -JM86)</f>
        <v>0</v>
      </c>
      <c r="JN90" s="6">
        <f t="shared" si="270"/>
        <v>0</v>
      </c>
      <c r="JO90" s="6">
        <f t="shared" si="270"/>
        <v>0</v>
      </c>
      <c r="JP90" s="6">
        <f t="shared" si="270"/>
        <v>0</v>
      </c>
      <c r="JQ90" s="6">
        <f t="shared" si="270"/>
        <v>0</v>
      </c>
      <c r="JR90" s="6">
        <f t="shared" si="270"/>
        <v>0</v>
      </c>
      <c r="JS90" s="6">
        <f t="shared" si="270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3" t="s">
        <v>48</v>
      </c>
      <c r="DO91" s="345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54" t="s">
        <v>46</v>
      </c>
      <c r="EL91" s="188" t="s">
        <v>53</v>
      </c>
      <c r="EM91" s="263" t="s">
        <v>54</v>
      </c>
      <c r="EN91" s="158" t="s">
        <v>39</v>
      </c>
      <c r="EO91" s="260" t="s">
        <v>54</v>
      </c>
      <c r="EP91" s="263" t="s">
        <v>54</v>
      </c>
      <c r="EQ91" s="161" t="s">
        <v>54</v>
      </c>
      <c r="ER91" s="119" t="s">
        <v>38</v>
      </c>
      <c r="ES91" s="180" t="s">
        <v>38</v>
      </c>
      <c r="ET91" s="158" t="s">
        <v>38</v>
      </c>
      <c r="EU91" s="260" t="s">
        <v>54</v>
      </c>
      <c r="EV91" s="180" t="s">
        <v>39</v>
      </c>
      <c r="EW91" s="260" t="s">
        <v>54</v>
      </c>
      <c r="EX91" s="188" t="s">
        <v>55</v>
      </c>
      <c r="EY91" s="260" t="s">
        <v>54</v>
      </c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0">
        <f>SUM(DN53, -DN56)</f>
        <v>0.17349999999999999</v>
      </c>
      <c r="DO92" s="346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6">
        <f>SUM(EK55, -EK58)</f>
        <v>0.24690000000000001</v>
      </c>
      <c r="EL92" s="208">
        <f>SUM(EL51, -EL54)</f>
        <v>0.23699999999999999</v>
      </c>
      <c r="EM92" s="179">
        <f>SUM(EM51, -EM53)</f>
        <v>0.2414</v>
      </c>
      <c r="EN92" s="144">
        <f>SUM(EN56, -EN58)</f>
        <v>0.24989999999999998</v>
      </c>
      <c r="EO92" s="120">
        <f>SUM(EO51, -EO53)</f>
        <v>0.23410000000000003</v>
      </c>
      <c r="EP92" s="179">
        <f>SUM(EP51, -EP53)</f>
        <v>0.19600000000000001</v>
      </c>
      <c r="EQ92" s="146">
        <f>SUM(EQ51, -EQ53)</f>
        <v>0.22639999999999999</v>
      </c>
      <c r="ER92" s="118">
        <f>SUM(ER55, -ER57)</f>
        <v>0.20899999999999999</v>
      </c>
      <c r="ES92" s="178">
        <f>SUM(ES55, -ES57)</f>
        <v>0.22059999999999999</v>
      </c>
      <c r="ET92" s="148">
        <f>SUM(ET55, -ET57)</f>
        <v>0.22689999999999999</v>
      </c>
      <c r="EU92" s="120">
        <f>SUM(EU51, -EU53)</f>
        <v>0.2248</v>
      </c>
      <c r="EV92" s="176">
        <f>SUM(EV55, -EV58)</f>
        <v>0.23680000000000001</v>
      </c>
      <c r="EW92" s="120">
        <f>SUM(EW51, -EW52)</f>
        <v>0.23339999999999997</v>
      </c>
      <c r="EX92" s="118">
        <f>SUM(EX51, -EX53)</f>
        <v>0.21749999999999997</v>
      </c>
      <c r="EY92" s="120">
        <f>SUM(EY51, -EY53)</f>
        <v>0.21460000000000001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39" t="s">
        <v>45</v>
      </c>
      <c r="DO93" s="345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161" t="s">
        <v>54</v>
      </c>
      <c r="EL93" s="119" t="s">
        <v>39</v>
      </c>
      <c r="EM93" s="183" t="s">
        <v>45</v>
      </c>
      <c r="EN93" s="164" t="s">
        <v>55</v>
      </c>
      <c r="EO93" s="119" t="s">
        <v>38</v>
      </c>
      <c r="EP93" s="180" t="s">
        <v>38</v>
      </c>
      <c r="EQ93" s="164" t="s">
        <v>55</v>
      </c>
      <c r="ER93" s="260" t="s">
        <v>54</v>
      </c>
      <c r="ES93" s="183" t="s">
        <v>46</v>
      </c>
      <c r="ET93" s="154" t="s">
        <v>46</v>
      </c>
      <c r="EU93" s="122" t="s">
        <v>46</v>
      </c>
      <c r="EV93" s="180" t="s">
        <v>38</v>
      </c>
      <c r="EW93" s="119" t="s">
        <v>38</v>
      </c>
      <c r="EX93" s="260" t="s">
        <v>54</v>
      </c>
      <c r="EY93" s="188" t="s">
        <v>55</v>
      </c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71">SUM(BU54, -BU56)</f>
        <v>0.1968</v>
      </c>
      <c r="BV94" s="146">
        <f t="shared" si="271"/>
        <v>0.19769999999999999</v>
      </c>
      <c r="BW94" s="120">
        <f t="shared" si="271"/>
        <v>0.17959999999999998</v>
      </c>
      <c r="BX94" s="179">
        <f t="shared" si="271"/>
        <v>0.1862</v>
      </c>
      <c r="BY94" s="224">
        <f t="shared" si="271"/>
        <v>0.19790000000000002</v>
      </c>
      <c r="BZ94" s="15">
        <f t="shared" si="271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 t="shared" ref="DC94:DH94" si="272">SUM(DC54, -DC56)</f>
        <v>0.15679999999999999</v>
      </c>
      <c r="DD94" s="120">
        <f t="shared" si="272"/>
        <v>0.16189999999999999</v>
      </c>
      <c r="DE94" s="179">
        <f t="shared" si="272"/>
        <v>0.18730000000000002</v>
      </c>
      <c r="DF94" s="146">
        <f t="shared" si="272"/>
        <v>0.18480000000000002</v>
      </c>
      <c r="DG94" s="120">
        <f t="shared" si="272"/>
        <v>0.18049999999999999</v>
      </c>
      <c r="DH94" s="179">
        <f t="shared" si="272"/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6">
        <f>SUM(DN56, -DN58)</f>
        <v>0.16160000000000002</v>
      </c>
      <c r="DO94" s="346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46">
        <f>SUM(EK51, -EK53)</f>
        <v>0.2455</v>
      </c>
      <c r="EL94" s="116">
        <f>SUM(EL56, -EL58)</f>
        <v>0.23269999999999996</v>
      </c>
      <c r="EM94" s="187">
        <f>SUM(EM55, -EM57)</f>
        <v>0.184</v>
      </c>
      <c r="EN94" s="148">
        <f>SUM(EN51, -EN52)</f>
        <v>0.20129999999999998</v>
      </c>
      <c r="EO94" s="118">
        <f>SUM(EO55, -EO57)</f>
        <v>0.19819999999999999</v>
      </c>
      <c r="EP94" s="178">
        <f>SUM(EP55, -EP57)</f>
        <v>0.17609999999999998</v>
      </c>
      <c r="EQ94" s="148">
        <f>SUM(EQ51, -EQ52)</f>
        <v>0.188</v>
      </c>
      <c r="ER94" s="120">
        <f>SUM(ER51, -ER53)</f>
        <v>0.1966</v>
      </c>
      <c r="ES94" s="273">
        <f>SUM(ES56, -ES58)</f>
        <v>0.21520000000000003</v>
      </c>
      <c r="ET94" s="246">
        <f>SUM(ET56, -ET58)</f>
        <v>0.20449999999999999</v>
      </c>
      <c r="EU94" s="247">
        <f>SUM(EU56, -EU58)</f>
        <v>0.20810000000000001</v>
      </c>
      <c r="EV94" s="178">
        <f>SUM(EV55, -EV57)</f>
        <v>0.22660000000000002</v>
      </c>
      <c r="EW94" s="118">
        <f>SUM(EW55, -EW57)</f>
        <v>0.2235</v>
      </c>
      <c r="EX94" s="120">
        <f>SUM(EX51, -EX52)</f>
        <v>0.20499999999999999</v>
      </c>
      <c r="EY94" s="118">
        <f>SUM(EY51, -EY52)</f>
        <v>0.2099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4" t="s">
        <v>47</v>
      </c>
      <c r="DO95" s="345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58" t="s">
        <v>39</v>
      </c>
      <c r="EL95" s="260" t="s">
        <v>54</v>
      </c>
      <c r="EM95" s="199" t="s">
        <v>55</v>
      </c>
      <c r="EN95" s="154" t="s">
        <v>45</v>
      </c>
      <c r="EO95" s="188" t="s">
        <v>55</v>
      </c>
      <c r="EP95" s="199" t="s">
        <v>55</v>
      </c>
      <c r="EQ95" s="158" t="s">
        <v>38</v>
      </c>
      <c r="ER95" s="122" t="s">
        <v>45</v>
      </c>
      <c r="ES95" s="199" t="s">
        <v>55</v>
      </c>
      <c r="ET95" s="164" t="s">
        <v>55</v>
      </c>
      <c r="EU95" s="188" t="s">
        <v>55</v>
      </c>
      <c r="EV95" s="183" t="s">
        <v>46</v>
      </c>
      <c r="EW95" s="122" t="s">
        <v>46</v>
      </c>
      <c r="EX95" s="122" t="s">
        <v>45</v>
      </c>
      <c r="EY95" s="117" t="s">
        <v>49</v>
      </c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0">
        <f>SUM(DN54, -DN56)</f>
        <v>0.15029999999999999</v>
      </c>
      <c r="DO96" s="346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73">SUM(EC85, -EC92)</f>
        <v>0</v>
      </c>
      <c r="ED96" s="6">
        <f t="shared" si="273"/>
        <v>0</v>
      </c>
      <c r="EE96" s="6">
        <f t="shared" si="273"/>
        <v>0</v>
      </c>
      <c r="EF96" s="6">
        <f t="shared" si="273"/>
        <v>0</v>
      </c>
      <c r="EG96" s="6">
        <f t="shared" si="273"/>
        <v>0</v>
      </c>
      <c r="EH96" s="6">
        <f t="shared" si="273"/>
        <v>0</v>
      </c>
      <c r="EI96" s="6">
        <f t="shared" si="273"/>
        <v>0</v>
      </c>
      <c r="EK96" s="144">
        <f>SUM(EK56, -EK58)</f>
        <v>0.23560000000000003</v>
      </c>
      <c r="EL96" s="120">
        <f>SUM(EL51, -EL53)</f>
        <v>0.21829999999999999</v>
      </c>
      <c r="EM96" s="178">
        <f>SUM(EM51, -EM52)</f>
        <v>0.17979999999999999</v>
      </c>
      <c r="EN96" s="166">
        <f>SUM(EN55, -EN57)</f>
        <v>0.19270000000000001</v>
      </c>
      <c r="EO96" s="118">
        <f>SUM(EO51, -EO52)</f>
        <v>0.19109999999999999</v>
      </c>
      <c r="EP96" s="178">
        <f>SUM(EP51, -EP52)</f>
        <v>0.17430000000000001</v>
      </c>
      <c r="EQ96" s="148">
        <f>SUM(EQ55, -EQ57)</f>
        <v>0.18770000000000001</v>
      </c>
      <c r="ER96" s="208">
        <f>SUM(ER56, -ER57)</f>
        <v>0.1787</v>
      </c>
      <c r="ES96" s="178">
        <f>SUM(ES51, -ES52)</f>
        <v>0.20650000000000002</v>
      </c>
      <c r="ET96" s="148">
        <f>SUM(ET51, -ET52)</f>
        <v>0.19490000000000002</v>
      </c>
      <c r="EU96" s="118">
        <f>SUM(EU51, -EU52)</f>
        <v>0.20710000000000001</v>
      </c>
      <c r="EV96" s="273">
        <f>SUM(EV56, -EV58)</f>
        <v>0.20749999999999999</v>
      </c>
      <c r="EW96" s="247">
        <f>SUM(EW56, -EW58)</f>
        <v>0.20909999999999998</v>
      </c>
      <c r="EX96" s="208">
        <f>SUM(EX56, -EX58)</f>
        <v>0.1981</v>
      </c>
      <c r="EY96" s="120">
        <f>SUM(EY52, -EY56)</f>
        <v>0.17199999999999999</v>
      </c>
      <c r="EZ96" s="6">
        <f t="shared" ref="EY96:FB96" si="274">SUM(EZ85, -EZ92)</f>
        <v>0</v>
      </c>
      <c r="FA96" s="6">
        <f t="shared" si="274"/>
        <v>0</v>
      </c>
      <c r="FB96" s="6">
        <f t="shared" si="274"/>
        <v>0</v>
      </c>
      <c r="FC96" s="6">
        <f>SUM(FC85, -FC92,)</f>
        <v>0</v>
      </c>
      <c r="FD96" s="6">
        <f>SUM(FD85, -FD92,)</f>
        <v>0</v>
      </c>
      <c r="FE96" s="6">
        <f t="shared" ref="FE96:FH96" si="275">SUM(FE85, -FE92)</f>
        <v>0</v>
      </c>
      <c r="FF96" s="6">
        <f t="shared" si="275"/>
        <v>0</v>
      </c>
      <c r="FG96" s="6">
        <f t="shared" si="275"/>
        <v>0</v>
      </c>
      <c r="FH96" s="6">
        <f t="shared" si="275"/>
        <v>0</v>
      </c>
      <c r="FI96" s="6">
        <f>SUM(FI85, -FI92,)</f>
        <v>0</v>
      </c>
      <c r="FJ96" s="6">
        <f>SUM(FJ85, -FJ92,)</f>
        <v>0</v>
      </c>
      <c r="FK96" s="6">
        <f t="shared" ref="FK96:FN96" si="276">SUM(FK85, -FK92)</f>
        <v>0</v>
      </c>
      <c r="FL96" s="6">
        <f t="shared" si="276"/>
        <v>0</v>
      </c>
      <c r="FM96" s="6">
        <f t="shared" si="276"/>
        <v>0</v>
      </c>
      <c r="FN96" s="6">
        <f t="shared" si="276"/>
        <v>0</v>
      </c>
      <c r="FO96" s="6">
        <f>SUM(FO85, -FO92,)</f>
        <v>0</v>
      </c>
      <c r="FP96" s="6">
        <f>SUM(FP85, -FP92,)</f>
        <v>0</v>
      </c>
      <c r="FQ96" s="6">
        <f t="shared" ref="FQ96:FT96" si="277">SUM(FQ85, -FQ92)</f>
        <v>0</v>
      </c>
      <c r="FR96" s="6">
        <f t="shared" si="277"/>
        <v>0</v>
      </c>
      <c r="FS96" s="6">
        <f t="shared" si="277"/>
        <v>0</v>
      </c>
      <c r="FT96" s="6">
        <f t="shared" si="277"/>
        <v>0</v>
      </c>
      <c r="FU96" s="6">
        <f>SUM(FU85, -FU92,)</f>
        <v>0</v>
      </c>
      <c r="FV96" s="6">
        <f>SUM(FV85, -FV92,)</f>
        <v>0</v>
      </c>
      <c r="FW96" s="6">
        <f t="shared" ref="FW96:FZ96" si="278">SUM(FW85, -FW92)</f>
        <v>0</v>
      </c>
      <c r="FX96" s="6">
        <f t="shared" si="278"/>
        <v>0</v>
      </c>
      <c r="FY96" s="6">
        <f t="shared" si="278"/>
        <v>0</v>
      </c>
      <c r="FZ96" s="6">
        <f t="shared" si="278"/>
        <v>0</v>
      </c>
      <c r="GA96" s="6">
        <f>SUM(GA85, -GA92,)</f>
        <v>0</v>
      </c>
      <c r="GB96" s="6">
        <f>SUM(GB85, -GB92,)</f>
        <v>0</v>
      </c>
      <c r="GC96" s="6">
        <f t="shared" ref="GC96:GF96" si="279">SUM(GC85, -GC92)</f>
        <v>0</v>
      </c>
      <c r="GD96" s="6">
        <f t="shared" si="279"/>
        <v>0</v>
      </c>
      <c r="GE96" s="6">
        <f t="shared" si="279"/>
        <v>0</v>
      </c>
      <c r="GF96" s="6">
        <f t="shared" si="279"/>
        <v>0</v>
      </c>
      <c r="GG96" s="6">
        <f>SUM(GG85, -GG92,)</f>
        <v>0</v>
      </c>
      <c r="GH96" s="6">
        <f>SUM(GH85, -GH92,)</f>
        <v>0</v>
      </c>
      <c r="GI96" s="6">
        <f t="shared" ref="GI96:GL96" si="280">SUM(GI85, -GI92)</f>
        <v>0</v>
      </c>
      <c r="GJ96" s="6">
        <f t="shared" si="280"/>
        <v>0</v>
      </c>
      <c r="GK96" s="6">
        <f t="shared" si="280"/>
        <v>0</v>
      </c>
      <c r="GL96" s="6">
        <f t="shared" si="280"/>
        <v>0</v>
      </c>
      <c r="GM96" s="6">
        <f>SUM(GM85, -GM92,)</f>
        <v>0</v>
      </c>
      <c r="GN96" s="6">
        <f>SUM(GN85, -GN92,)</f>
        <v>0</v>
      </c>
      <c r="GO96" s="6">
        <f t="shared" ref="GO96:GR96" si="281">SUM(GO85, -GO92)</f>
        <v>0</v>
      </c>
      <c r="GP96" s="6">
        <f t="shared" si="281"/>
        <v>0</v>
      </c>
      <c r="GQ96" s="6">
        <f t="shared" si="281"/>
        <v>0</v>
      </c>
      <c r="GR96" s="6">
        <f t="shared" si="281"/>
        <v>0</v>
      </c>
      <c r="GS96" s="6">
        <f>SUM(GS85, -GS92,)</f>
        <v>0</v>
      </c>
      <c r="GT96" s="6">
        <f>SUM(GT85, -GT92,)</f>
        <v>0</v>
      </c>
      <c r="GU96" s="6">
        <f t="shared" ref="GU96:HA96" si="282">SUM(GU85, -GU92)</f>
        <v>0</v>
      </c>
      <c r="GV96" s="6">
        <f t="shared" si="282"/>
        <v>0</v>
      </c>
      <c r="GW96" s="6">
        <f t="shared" si="282"/>
        <v>0</v>
      </c>
      <c r="GX96" s="6">
        <f t="shared" si="282"/>
        <v>0</v>
      </c>
      <c r="GY96" s="6">
        <f t="shared" si="282"/>
        <v>0</v>
      </c>
      <c r="GZ96" s="6">
        <f t="shared" si="282"/>
        <v>0</v>
      </c>
      <c r="HA96" s="6">
        <f t="shared" si="282"/>
        <v>0</v>
      </c>
      <c r="HC96" s="6">
        <f>SUM(HC85, -HC92,)</f>
        <v>0</v>
      </c>
      <c r="HD96" s="6">
        <f>SUM(HD85, -HD92,)</f>
        <v>0</v>
      </c>
      <c r="HE96" s="6">
        <f t="shared" ref="HE96:HH96" si="283">SUM(HE85, -HE92)</f>
        <v>0</v>
      </c>
      <c r="HF96" s="6">
        <f t="shared" si="283"/>
        <v>0</v>
      </c>
      <c r="HG96" s="6">
        <f t="shared" si="283"/>
        <v>0</v>
      </c>
      <c r="HH96" s="6">
        <f t="shared" si="283"/>
        <v>0</v>
      </c>
      <c r="HI96" s="6">
        <f>SUM(HI85, -HI92,)</f>
        <v>0</v>
      </c>
      <c r="HJ96" s="6">
        <f>SUM(HJ85, -HJ92,)</f>
        <v>0</v>
      </c>
      <c r="HK96" s="6">
        <f t="shared" ref="HK96:HN96" si="284">SUM(HK85, -HK92)</f>
        <v>0</v>
      </c>
      <c r="HL96" s="6">
        <f t="shared" si="284"/>
        <v>0</v>
      </c>
      <c r="HM96" s="6">
        <f t="shared" si="284"/>
        <v>0</v>
      </c>
      <c r="HN96" s="6">
        <f t="shared" si="284"/>
        <v>0</v>
      </c>
      <c r="HO96" s="6">
        <f>SUM(HO85, -HO92,)</f>
        <v>0</v>
      </c>
      <c r="HP96" s="6">
        <f>SUM(HP85, -HP92,)</f>
        <v>0</v>
      </c>
      <c r="HQ96" s="6">
        <f t="shared" ref="HQ96:HT96" si="285">SUM(HQ85, -HQ92)</f>
        <v>0</v>
      </c>
      <c r="HR96" s="6">
        <f t="shared" si="285"/>
        <v>0</v>
      </c>
      <c r="HS96" s="6">
        <f t="shared" si="285"/>
        <v>0</v>
      </c>
      <c r="HT96" s="6">
        <f t="shared" si="285"/>
        <v>0</v>
      </c>
      <c r="HU96" s="6">
        <f>SUM(HU85, -HU92,)</f>
        <v>0</v>
      </c>
      <c r="HV96" s="6">
        <f>SUM(HV85, -HV92,)</f>
        <v>0</v>
      </c>
      <c r="HW96" s="6">
        <f t="shared" ref="HW96:HZ96" si="286">SUM(HW85, -HW92)</f>
        <v>0</v>
      </c>
      <c r="HX96" s="6">
        <f t="shared" si="286"/>
        <v>0</v>
      </c>
      <c r="HY96" s="6">
        <f t="shared" si="286"/>
        <v>0</v>
      </c>
      <c r="HZ96" s="6">
        <f t="shared" si="286"/>
        <v>0</v>
      </c>
      <c r="IA96" s="6">
        <f>SUM(IA85, -IA92,)</f>
        <v>0</v>
      </c>
      <c r="IB96" s="6">
        <f>SUM(IB85, -IB92,)</f>
        <v>0</v>
      </c>
      <c r="IC96" s="6">
        <f t="shared" ref="IC96:IF96" si="287">SUM(IC85, -IC92)</f>
        <v>0</v>
      </c>
      <c r="ID96" s="6">
        <f t="shared" si="287"/>
        <v>0</v>
      </c>
      <c r="IE96" s="6">
        <f t="shared" si="287"/>
        <v>0</v>
      </c>
      <c r="IF96" s="6">
        <f t="shared" si="287"/>
        <v>0</v>
      </c>
      <c r="IG96" s="6">
        <f>SUM(IG85, -IG92,)</f>
        <v>0</v>
      </c>
      <c r="IH96" s="6">
        <f>SUM(IH85, -IH92,)</f>
        <v>0</v>
      </c>
      <c r="II96" s="6">
        <f t="shared" ref="II96:IL96" si="288">SUM(II85, -II92)</f>
        <v>0</v>
      </c>
      <c r="IJ96" s="6">
        <f t="shared" si="288"/>
        <v>0</v>
      </c>
      <c r="IK96" s="6">
        <f t="shared" si="288"/>
        <v>0</v>
      </c>
      <c r="IL96" s="6">
        <f t="shared" si="288"/>
        <v>0</v>
      </c>
      <c r="IM96" s="6">
        <f>SUM(IM85, -IM92,)</f>
        <v>0</v>
      </c>
      <c r="IN96" s="6">
        <f>SUM(IN85, -IN92,)</f>
        <v>0</v>
      </c>
      <c r="IO96" s="6">
        <f t="shared" ref="IO96:IR96" si="289">SUM(IO85, -IO92)</f>
        <v>0</v>
      </c>
      <c r="IP96" s="6">
        <f t="shared" si="289"/>
        <v>0</v>
      </c>
      <c r="IQ96" s="6">
        <f t="shared" si="289"/>
        <v>0</v>
      </c>
      <c r="IR96" s="6">
        <f t="shared" si="289"/>
        <v>0</v>
      </c>
      <c r="IS96" s="6">
        <f>SUM(IS85, -IS92,)</f>
        <v>0</v>
      </c>
      <c r="IT96" s="6">
        <f>SUM(IT85, -IT92,)</f>
        <v>0</v>
      </c>
      <c r="IU96" s="6">
        <f t="shared" ref="IU96:IX96" si="290">SUM(IU85, -IU92)</f>
        <v>0</v>
      </c>
      <c r="IV96" s="6">
        <f t="shared" si="290"/>
        <v>0</v>
      </c>
      <c r="IW96" s="6">
        <f t="shared" si="290"/>
        <v>0</v>
      </c>
      <c r="IX96" s="6">
        <f t="shared" si="290"/>
        <v>0</v>
      </c>
      <c r="IY96" s="6">
        <f>SUM(IY85, -IY92,)</f>
        <v>0</v>
      </c>
      <c r="IZ96" s="6">
        <f>SUM(IZ85, -IZ92,)</f>
        <v>0</v>
      </c>
      <c r="JA96" s="6">
        <f t="shared" ref="JA96:JD96" si="291">SUM(JA85, -JA92)</f>
        <v>0</v>
      </c>
      <c r="JB96" s="6">
        <f t="shared" si="291"/>
        <v>0</v>
      </c>
      <c r="JC96" s="6">
        <f t="shared" si="291"/>
        <v>0</v>
      </c>
      <c r="JD96" s="6">
        <f t="shared" si="291"/>
        <v>0</v>
      </c>
      <c r="JE96" s="6">
        <f>SUM(JE85, -JE92,)</f>
        <v>0</v>
      </c>
      <c r="JF96" s="6">
        <f>SUM(JF85, -JF92,)</f>
        <v>0</v>
      </c>
      <c r="JG96" s="6">
        <f t="shared" ref="JG96:JJ96" si="292">SUM(JG85, -JG92)</f>
        <v>0</v>
      </c>
      <c r="JH96" s="6">
        <f t="shared" si="292"/>
        <v>0</v>
      </c>
      <c r="JI96" s="6">
        <f t="shared" si="292"/>
        <v>0</v>
      </c>
      <c r="JJ96" s="6">
        <f t="shared" si="292"/>
        <v>0</v>
      </c>
      <c r="JK96" s="6">
        <f>SUM(JK85, -JK92,)</f>
        <v>0</v>
      </c>
      <c r="JL96" s="6">
        <f>SUM(JL85, -JL92,)</f>
        <v>0</v>
      </c>
      <c r="JM96" s="6">
        <f t="shared" ref="JM96:JS96" si="293">SUM(JM85, -JM92)</f>
        <v>0</v>
      </c>
      <c r="JN96" s="6">
        <f t="shared" si="293"/>
        <v>0</v>
      </c>
      <c r="JO96" s="6">
        <f t="shared" si="293"/>
        <v>0</v>
      </c>
      <c r="JP96" s="6">
        <f t="shared" si="293"/>
        <v>0</v>
      </c>
      <c r="JQ96" s="6">
        <f t="shared" si="293"/>
        <v>0</v>
      </c>
      <c r="JR96" s="6">
        <f t="shared" si="293"/>
        <v>0</v>
      </c>
      <c r="JS96" s="6">
        <f t="shared" si="293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3" t="s">
        <v>41</v>
      </c>
      <c r="DO97" s="345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54" t="s">
        <v>45</v>
      </c>
      <c r="EL97" s="122" t="s">
        <v>45</v>
      </c>
      <c r="EM97" s="180" t="s">
        <v>38</v>
      </c>
      <c r="EN97" s="158" t="s">
        <v>38</v>
      </c>
      <c r="EO97" s="122" t="s">
        <v>45</v>
      </c>
      <c r="EP97" s="183" t="s">
        <v>45</v>
      </c>
      <c r="EQ97" s="154" t="s">
        <v>45</v>
      </c>
      <c r="ER97" s="188" t="s">
        <v>55</v>
      </c>
      <c r="ES97" s="183" t="s">
        <v>45</v>
      </c>
      <c r="ET97" s="154" t="s">
        <v>45</v>
      </c>
      <c r="EU97" s="122" t="s">
        <v>45</v>
      </c>
      <c r="EV97" s="183" t="s">
        <v>45</v>
      </c>
      <c r="EW97" s="122" t="s">
        <v>45</v>
      </c>
      <c r="EX97" s="122" t="s">
        <v>46</v>
      </c>
      <c r="EY97" s="122" t="s">
        <v>45</v>
      </c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0">
        <f>SUM(DN53, -DN55)</f>
        <v>0.1457</v>
      </c>
      <c r="DO98" s="346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166">
        <f>SUM(EK55, -EK57)</f>
        <v>0.18459999999999999</v>
      </c>
      <c r="EL98" s="208">
        <f>SUM(EL55, -EL57)</f>
        <v>0.19270000000000001</v>
      </c>
      <c r="EM98" s="178">
        <f>SUM(EM56, -EM57)</f>
        <v>0.1782</v>
      </c>
      <c r="EN98" s="148">
        <f>SUM(EN56, -EN57)</f>
        <v>0.18890000000000001</v>
      </c>
      <c r="EO98" s="208">
        <f>SUM(EO56, -EO57)</f>
        <v>0.18609999999999999</v>
      </c>
      <c r="EP98" s="187">
        <f>SUM(EP56, -EP57)</f>
        <v>0.16880000000000001</v>
      </c>
      <c r="EQ98" s="166">
        <f>SUM(EQ56, -EQ57)</f>
        <v>0.16950000000000001</v>
      </c>
      <c r="ER98" s="118">
        <f>SUM(ER51, -ER52)</f>
        <v>0.16799999999999998</v>
      </c>
      <c r="ES98" s="187">
        <f t="shared" ref="ES98:EX98" si="294">SUM(ES56, -ES57)</f>
        <v>0.1905</v>
      </c>
      <c r="ET98" s="166">
        <f t="shared" si="294"/>
        <v>0.1933</v>
      </c>
      <c r="EU98" s="208">
        <f t="shared" si="294"/>
        <v>0.19350000000000001</v>
      </c>
      <c r="EV98" s="187">
        <f t="shared" si="294"/>
        <v>0.1973</v>
      </c>
      <c r="EW98" s="208">
        <f t="shared" si="294"/>
        <v>0.1961</v>
      </c>
      <c r="EX98" s="247">
        <f t="shared" si="294"/>
        <v>0.19750000000000001</v>
      </c>
      <c r="EY98" s="208">
        <f>SUM(EY56, -EY58)</f>
        <v>0.16959999999999997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7" t="s">
        <v>39</v>
      </c>
      <c r="DO99" s="345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58" t="s">
        <v>38</v>
      </c>
      <c r="EL99" s="119" t="s">
        <v>38</v>
      </c>
      <c r="EM99" s="177" t="s">
        <v>42</v>
      </c>
      <c r="EN99" s="142" t="s">
        <v>42</v>
      </c>
      <c r="EO99" s="117" t="s">
        <v>49</v>
      </c>
      <c r="EP99" s="177" t="s">
        <v>49</v>
      </c>
      <c r="EQ99" s="142" t="s">
        <v>49</v>
      </c>
      <c r="ER99" s="117" t="s">
        <v>49</v>
      </c>
      <c r="ES99" s="177" t="s">
        <v>49</v>
      </c>
      <c r="ET99" s="142" t="s">
        <v>49</v>
      </c>
      <c r="EU99" s="117" t="s">
        <v>49</v>
      </c>
      <c r="EV99" s="186" t="s">
        <v>48</v>
      </c>
      <c r="EW99" s="168" t="s">
        <v>48</v>
      </c>
      <c r="EX99" s="168" t="s">
        <v>48</v>
      </c>
      <c r="EY99" s="168" t="s">
        <v>48</v>
      </c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95">SUM(BS56, -BS58)</f>
        <v>0.1308</v>
      </c>
      <c r="BT100" s="116">
        <f t="shared" si="295"/>
        <v>0.11999999999999998</v>
      </c>
      <c r="BU100" s="178">
        <f t="shared" si="295"/>
        <v>0.13389999999999999</v>
      </c>
      <c r="BV100" s="148">
        <f t="shared" si="295"/>
        <v>0.14529999999999998</v>
      </c>
      <c r="BW100" s="118">
        <f t="shared" si="295"/>
        <v>0.15360000000000001</v>
      </c>
      <c r="BX100" s="178">
        <f t="shared" si="295"/>
        <v>0.15440000000000001</v>
      </c>
      <c r="BY100" s="225">
        <f t="shared" si="295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5">
        <f>SUM(DN55, -DN57)</f>
        <v>0.1447</v>
      </c>
      <c r="DO100" s="346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48">
        <f>SUM(EK56, -EK57)</f>
        <v>0.17330000000000001</v>
      </c>
      <c r="EL100" s="118">
        <f>SUM(EL56, -EL57)</f>
        <v>0.1719</v>
      </c>
      <c r="EM100" s="179">
        <f t="shared" ref="EM100:EX100" si="296">SUM(EM52, -EM56)</f>
        <v>0.1613</v>
      </c>
      <c r="EN100" s="146">
        <f t="shared" si="296"/>
        <v>0.16400000000000001</v>
      </c>
      <c r="EO100" s="120">
        <f t="shared" si="296"/>
        <v>0.16200000000000001</v>
      </c>
      <c r="EP100" s="179">
        <f t="shared" si="296"/>
        <v>0.1633</v>
      </c>
      <c r="EQ100" s="146">
        <f t="shared" si="296"/>
        <v>0.1545</v>
      </c>
      <c r="ER100" s="120">
        <f t="shared" si="296"/>
        <v>0.14460000000000001</v>
      </c>
      <c r="ES100" s="179">
        <f t="shared" si="296"/>
        <v>0.1545</v>
      </c>
      <c r="ET100" s="146">
        <f t="shared" si="296"/>
        <v>0.15029999999999999</v>
      </c>
      <c r="EU100" s="120">
        <f t="shared" si="296"/>
        <v>0.13469999999999999</v>
      </c>
      <c r="EV100" s="179">
        <f t="shared" si="296"/>
        <v>0.10389999999999999</v>
      </c>
      <c r="EW100" s="120">
        <f t="shared" si="296"/>
        <v>0.11760000000000001</v>
      </c>
      <c r="EX100" s="120">
        <f t="shared" si="296"/>
        <v>0.1333</v>
      </c>
      <c r="EY100" s="120">
        <f>SUM(EY53, -EY56)</f>
        <v>0.1673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29" t="s">
        <v>65</v>
      </c>
      <c r="DO101" s="345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42" t="s">
        <v>65</v>
      </c>
      <c r="EL101" s="168" t="s">
        <v>41</v>
      </c>
      <c r="EM101" s="177" t="s">
        <v>49</v>
      </c>
      <c r="EN101" s="142" t="s">
        <v>49</v>
      </c>
      <c r="EO101" s="117" t="s">
        <v>42</v>
      </c>
      <c r="EP101" s="177" t="s">
        <v>42</v>
      </c>
      <c r="EQ101" s="142" t="s">
        <v>42</v>
      </c>
      <c r="ER101" s="168" t="s">
        <v>48</v>
      </c>
      <c r="ES101" s="186" t="s">
        <v>48</v>
      </c>
      <c r="ET101" s="200" t="s">
        <v>48</v>
      </c>
      <c r="EU101" s="168" t="s">
        <v>48</v>
      </c>
      <c r="EV101" s="177" t="s">
        <v>49</v>
      </c>
      <c r="EW101" s="117" t="s">
        <v>49</v>
      </c>
      <c r="EX101" s="117" t="s">
        <v>49</v>
      </c>
      <c r="EY101" s="123" t="s">
        <v>47</v>
      </c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97">SUM(BL57, -BL58)</f>
        <v>0.11630000000000001</v>
      </c>
      <c r="BM102" s="116">
        <f t="shared" si="297"/>
        <v>0.11269999999999999</v>
      </c>
      <c r="BN102" s="176">
        <f t="shared" si="297"/>
        <v>0.11739999999999999</v>
      </c>
      <c r="BO102" s="118">
        <f t="shared" si="297"/>
        <v>0.1109</v>
      </c>
      <c r="BP102" s="118">
        <f t="shared" si="297"/>
        <v>0.11410000000000001</v>
      </c>
      <c r="BQ102" s="118">
        <f t="shared" si="297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0">
        <f>SUM(DN51, -DN54)</f>
        <v>0.13440000000000002</v>
      </c>
      <c r="DO102" s="346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98">SUM(EC91, -EC98)</f>
        <v>0</v>
      </c>
      <c r="ED102" s="6">
        <f t="shared" si="298"/>
        <v>0</v>
      </c>
      <c r="EE102" s="6">
        <f t="shared" si="298"/>
        <v>0</v>
      </c>
      <c r="EF102" s="6">
        <f t="shared" si="298"/>
        <v>0</v>
      </c>
      <c r="EG102" s="6">
        <f t="shared" si="298"/>
        <v>0</v>
      </c>
      <c r="EH102" s="6">
        <f t="shared" si="298"/>
        <v>0</v>
      </c>
      <c r="EI102" s="6">
        <f t="shared" si="298"/>
        <v>0</v>
      </c>
      <c r="EK102" s="146">
        <f>SUM(EK52, -EK54)</f>
        <v>0.16110000000000002</v>
      </c>
      <c r="EL102" s="120">
        <f>SUM(EL53, -EL56)</f>
        <v>0.14419999999999999</v>
      </c>
      <c r="EM102" s="179">
        <f>SUM(EM52, -EM55)</f>
        <v>0.1555</v>
      </c>
      <c r="EN102" s="146">
        <f>SUM(EN52, -EN55)</f>
        <v>0.16020000000000001</v>
      </c>
      <c r="EO102" s="120">
        <f>SUM(EO52, -EO55)</f>
        <v>0.14990000000000001</v>
      </c>
      <c r="EP102" s="179">
        <f>SUM(EP52, -EP55)</f>
        <v>0.156</v>
      </c>
      <c r="EQ102" s="146">
        <f>SUM(EQ52, -EQ55)</f>
        <v>0.1363</v>
      </c>
      <c r="ER102" s="120">
        <f t="shared" ref="ER102:EX102" si="299">SUM(ER53, -ER56)</f>
        <v>0.11599999999999999</v>
      </c>
      <c r="ES102" s="179">
        <f t="shared" si="299"/>
        <v>0.13800000000000001</v>
      </c>
      <c r="ET102" s="146">
        <f t="shared" si="299"/>
        <v>0.1168</v>
      </c>
      <c r="EU102" s="120">
        <f t="shared" si="299"/>
        <v>0.11699999999999999</v>
      </c>
      <c r="EV102" s="179">
        <f t="shared" si="299"/>
        <v>0.1008</v>
      </c>
      <c r="EW102" s="120">
        <f t="shared" si="299"/>
        <v>0.10050000000000001</v>
      </c>
      <c r="EX102" s="120">
        <f t="shared" si="299"/>
        <v>0.1208</v>
      </c>
      <c r="EY102" s="120">
        <f>SUM(EY54, -EY56)</f>
        <v>0.1195</v>
      </c>
      <c r="EZ102" s="6">
        <f t="shared" ref="EY102:FB102" si="300">SUM(EZ91, -EZ98)</f>
        <v>0</v>
      </c>
      <c r="FA102" s="6">
        <f t="shared" si="300"/>
        <v>0</v>
      </c>
      <c r="FB102" s="6">
        <f t="shared" si="300"/>
        <v>0</v>
      </c>
      <c r="FC102" s="6">
        <f>SUM(FC91, -FC98,)</f>
        <v>0</v>
      </c>
      <c r="FD102" s="6">
        <f>SUM(FD91, -FD98,)</f>
        <v>0</v>
      </c>
      <c r="FE102" s="6">
        <f t="shared" ref="FE102:FH102" si="301">SUM(FE91, -FE98)</f>
        <v>0</v>
      </c>
      <c r="FF102" s="6">
        <f t="shared" si="301"/>
        <v>0</v>
      </c>
      <c r="FG102" s="6">
        <f t="shared" si="301"/>
        <v>0</v>
      </c>
      <c r="FH102" s="6">
        <f t="shared" si="301"/>
        <v>0</v>
      </c>
      <c r="FI102" s="6">
        <f>SUM(FI91, -FI98,)</f>
        <v>0</v>
      </c>
      <c r="FJ102" s="6">
        <f>SUM(FJ91, -FJ98,)</f>
        <v>0</v>
      </c>
      <c r="FK102" s="6">
        <f t="shared" ref="FK102:FN102" si="302">SUM(FK91, -FK98)</f>
        <v>0</v>
      </c>
      <c r="FL102" s="6">
        <f t="shared" si="302"/>
        <v>0</v>
      </c>
      <c r="FM102" s="6">
        <f t="shared" si="302"/>
        <v>0</v>
      </c>
      <c r="FN102" s="6">
        <f t="shared" si="302"/>
        <v>0</v>
      </c>
      <c r="FO102" s="6">
        <f>SUM(FO91, -FO98,)</f>
        <v>0</v>
      </c>
      <c r="FP102" s="6">
        <f>SUM(FP91, -FP98,)</f>
        <v>0</v>
      </c>
      <c r="FQ102" s="6">
        <f t="shared" ref="FQ102:FT102" si="303">SUM(FQ91, -FQ98)</f>
        <v>0</v>
      </c>
      <c r="FR102" s="6">
        <f t="shared" si="303"/>
        <v>0</v>
      </c>
      <c r="FS102" s="6">
        <f t="shared" si="303"/>
        <v>0</v>
      </c>
      <c r="FT102" s="6">
        <f t="shared" si="303"/>
        <v>0</v>
      </c>
      <c r="FU102" s="6">
        <f>SUM(FU91, -FU98,)</f>
        <v>0</v>
      </c>
      <c r="FV102" s="6">
        <f>SUM(FV91, -FV98,)</f>
        <v>0</v>
      </c>
      <c r="FW102" s="6">
        <f t="shared" ref="FW102:FZ102" si="304">SUM(FW91, -FW98)</f>
        <v>0</v>
      </c>
      <c r="FX102" s="6">
        <f t="shared" si="304"/>
        <v>0</v>
      </c>
      <c r="FY102" s="6">
        <f t="shared" si="304"/>
        <v>0</v>
      </c>
      <c r="FZ102" s="6">
        <f t="shared" si="304"/>
        <v>0</v>
      </c>
      <c r="GA102" s="6">
        <f>SUM(GA91, -GA98,)</f>
        <v>0</v>
      </c>
      <c r="GB102" s="6">
        <f>SUM(GB91, -GB98,)</f>
        <v>0</v>
      </c>
      <c r="GC102" s="6">
        <f t="shared" ref="GC102:GF102" si="305">SUM(GC91, -GC98)</f>
        <v>0</v>
      </c>
      <c r="GD102" s="6">
        <f t="shared" si="305"/>
        <v>0</v>
      </c>
      <c r="GE102" s="6">
        <f t="shared" si="305"/>
        <v>0</v>
      </c>
      <c r="GF102" s="6">
        <f t="shared" si="305"/>
        <v>0</v>
      </c>
      <c r="GG102" s="6">
        <f>SUM(GG91, -GG98,)</f>
        <v>0</v>
      </c>
      <c r="GH102" s="6">
        <f>SUM(GH91, -GH98,)</f>
        <v>0</v>
      </c>
      <c r="GI102" s="6">
        <f t="shared" ref="GI102:GL102" si="306">SUM(GI91, -GI98)</f>
        <v>0</v>
      </c>
      <c r="GJ102" s="6">
        <f t="shared" si="306"/>
        <v>0</v>
      </c>
      <c r="GK102" s="6">
        <f t="shared" si="306"/>
        <v>0</v>
      </c>
      <c r="GL102" s="6">
        <f t="shared" si="306"/>
        <v>0</v>
      </c>
      <c r="GM102" s="6">
        <f>SUM(GM91, -GM98,)</f>
        <v>0</v>
      </c>
      <c r="GN102" s="6">
        <f>SUM(GN91, -GN98,)</f>
        <v>0</v>
      </c>
      <c r="GO102" s="6">
        <f t="shared" ref="GO102:GR102" si="307">SUM(GO91, -GO98)</f>
        <v>0</v>
      </c>
      <c r="GP102" s="6">
        <f t="shared" si="307"/>
        <v>0</v>
      </c>
      <c r="GQ102" s="6">
        <f t="shared" si="307"/>
        <v>0</v>
      </c>
      <c r="GR102" s="6">
        <f t="shared" si="307"/>
        <v>0</v>
      </c>
      <c r="GS102" s="6">
        <f>SUM(GS91, -GS98,)</f>
        <v>0</v>
      </c>
      <c r="GT102" s="6">
        <f>SUM(GT91, -GT98,)</f>
        <v>0</v>
      </c>
      <c r="GU102" s="6">
        <f t="shared" ref="GU102:HA102" si="308">SUM(GU91, -GU98)</f>
        <v>0</v>
      </c>
      <c r="GV102" s="6">
        <f t="shared" si="308"/>
        <v>0</v>
      </c>
      <c r="GW102" s="6">
        <f t="shared" si="308"/>
        <v>0</v>
      </c>
      <c r="GX102" s="6">
        <f t="shared" si="308"/>
        <v>0</v>
      </c>
      <c r="GY102" s="6">
        <f t="shared" si="308"/>
        <v>0</v>
      </c>
      <c r="GZ102" s="6">
        <f t="shared" si="308"/>
        <v>0</v>
      </c>
      <c r="HA102" s="6">
        <f t="shared" si="308"/>
        <v>0</v>
      </c>
      <c r="HC102" s="6">
        <f>SUM(HC91, -HC98,)</f>
        <v>0</v>
      </c>
      <c r="HD102" s="6">
        <f>SUM(HD91, -HD98,)</f>
        <v>0</v>
      </c>
      <c r="HE102" s="6">
        <f t="shared" ref="HE102:HH102" si="309">SUM(HE91, -HE98)</f>
        <v>0</v>
      </c>
      <c r="HF102" s="6">
        <f t="shared" si="309"/>
        <v>0</v>
      </c>
      <c r="HG102" s="6">
        <f t="shared" si="309"/>
        <v>0</v>
      </c>
      <c r="HH102" s="6">
        <f t="shared" si="309"/>
        <v>0</v>
      </c>
      <c r="HI102" s="6">
        <f>SUM(HI91, -HI98,)</f>
        <v>0</v>
      </c>
      <c r="HJ102" s="6">
        <f>SUM(HJ91, -HJ98,)</f>
        <v>0</v>
      </c>
      <c r="HK102" s="6">
        <f t="shared" ref="HK102:HN102" si="310">SUM(HK91, -HK98)</f>
        <v>0</v>
      </c>
      <c r="HL102" s="6">
        <f t="shared" si="310"/>
        <v>0</v>
      </c>
      <c r="HM102" s="6">
        <f t="shared" si="310"/>
        <v>0</v>
      </c>
      <c r="HN102" s="6">
        <f t="shared" si="310"/>
        <v>0</v>
      </c>
      <c r="HO102" s="6">
        <f>SUM(HO91, -HO98,)</f>
        <v>0</v>
      </c>
      <c r="HP102" s="6">
        <f>SUM(HP91, -HP98,)</f>
        <v>0</v>
      </c>
      <c r="HQ102" s="6">
        <f t="shared" ref="HQ102:HT102" si="311">SUM(HQ91, -HQ98)</f>
        <v>0</v>
      </c>
      <c r="HR102" s="6">
        <f t="shared" si="311"/>
        <v>0</v>
      </c>
      <c r="HS102" s="6">
        <f t="shared" si="311"/>
        <v>0</v>
      </c>
      <c r="HT102" s="6">
        <f t="shared" si="311"/>
        <v>0</v>
      </c>
      <c r="HU102" s="6">
        <f>SUM(HU91, -HU98,)</f>
        <v>0</v>
      </c>
      <c r="HV102" s="6">
        <f>SUM(HV91, -HV98,)</f>
        <v>0</v>
      </c>
      <c r="HW102" s="6">
        <f t="shared" ref="HW102:HZ102" si="312">SUM(HW91, -HW98)</f>
        <v>0</v>
      </c>
      <c r="HX102" s="6">
        <f t="shared" si="312"/>
        <v>0</v>
      </c>
      <c r="HY102" s="6">
        <f t="shared" si="312"/>
        <v>0</v>
      </c>
      <c r="HZ102" s="6">
        <f t="shared" si="312"/>
        <v>0</v>
      </c>
      <c r="IA102" s="6">
        <f>SUM(IA91, -IA98,)</f>
        <v>0</v>
      </c>
      <c r="IB102" s="6">
        <f>SUM(IB91, -IB98,)</f>
        <v>0</v>
      </c>
      <c r="IC102" s="6">
        <f t="shared" ref="IC102:IF102" si="313">SUM(IC91, -IC98)</f>
        <v>0</v>
      </c>
      <c r="ID102" s="6">
        <f t="shared" si="313"/>
        <v>0</v>
      </c>
      <c r="IE102" s="6">
        <f t="shared" si="313"/>
        <v>0</v>
      </c>
      <c r="IF102" s="6">
        <f t="shared" si="313"/>
        <v>0</v>
      </c>
      <c r="IG102" s="6">
        <f>SUM(IG91, -IG98,)</f>
        <v>0</v>
      </c>
      <c r="IH102" s="6">
        <f>SUM(IH91, -IH98,)</f>
        <v>0</v>
      </c>
      <c r="II102" s="6">
        <f t="shared" ref="II102:IL102" si="314">SUM(II91, -II98)</f>
        <v>0</v>
      </c>
      <c r="IJ102" s="6">
        <f t="shared" si="314"/>
        <v>0</v>
      </c>
      <c r="IK102" s="6">
        <f t="shared" si="314"/>
        <v>0</v>
      </c>
      <c r="IL102" s="6">
        <f t="shared" si="314"/>
        <v>0</v>
      </c>
      <c r="IM102" s="6">
        <f>SUM(IM91, -IM98,)</f>
        <v>0</v>
      </c>
      <c r="IN102" s="6">
        <f>SUM(IN91, -IN98,)</f>
        <v>0</v>
      </c>
      <c r="IO102" s="6">
        <f t="shared" ref="IO102:IR102" si="315">SUM(IO91, -IO98)</f>
        <v>0</v>
      </c>
      <c r="IP102" s="6">
        <f t="shared" si="315"/>
        <v>0</v>
      </c>
      <c r="IQ102" s="6">
        <f t="shared" si="315"/>
        <v>0</v>
      </c>
      <c r="IR102" s="6">
        <f t="shared" si="315"/>
        <v>0</v>
      </c>
      <c r="IS102" s="6">
        <f>SUM(IS91, -IS98,)</f>
        <v>0</v>
      </c>
      <c r="IT102" s="6">
        <f>SUM(IT91, -IT98,)</f>
        <v>0</v>
      </c>
      <c r="IU102" s="6">
        <f t="shared" ref="IU102:IX102" si="316">SUM(IU91, -IU98)</f>
        <v>0</v>
      </c>
      <c r="IV102" s="6">
        <f t="shared" si="316"/>
        <v>0</v>
      </c>
      <c r="IW102" s="6">
        <f t="shared" si="316"/>
        <v>0</v>
      </c>
      <c r="IX102" s="6">
        <f t="shared" si="316"/>
        <v>0</v>
      </c>
      <c r="IY102" s="6">
        <f>SUM(IY91, -IY98,)</f>
        <v>0</v>
      </c>
      <c r="IZ102" s="6">
        <f>SUM(IZ91, -IZ98,)</f>
        <v>0</v>
      </c>
      <c r="JA102" s="6">
        <f t="shared" ref="JA102:JD102" si="317">SUM(JA91, -JA98)</f>
        <v>0</v>
      </c>
      <c r="JB102" s="6">
        <f t="shared" si="317"/>
        <v>0</v>
      </c>
      <c r="JC102" s="6">
        <f t="shared" si="317"/>
        <v>0</v>
      </c>
      <c r="JD102" s="6">
        <f t="shared" si="317"/>
        <v>0</v>
      </c>
      <c r="JE102" s="6">
        <f>SUM(JE91, -JE98,)</f>
        <v>0</v>
      </c>
      <c r="JF102" s="6">
        <f>SUM(JF91, -JF98,)</f>
        <v>0</v>
      </c>
      <c r="JG102" s="6">
        <f t="shared" ref="JG102:JJ102" si="318">SUM(JG91, -JG98)</f>
        <v>0</v>
      </c>
      <c r="JH102" s="6">
        <f t="shared" si="318"/>
        <v>0</v>
      </c>
      <c r="JI102" s="6">
        <f t="shared" si="318"/>
        <v>0</v>
      </c>
      <c r="JJ102" s="6">
        <f t="shared" si="318"/>
        <v>0</v>
      </c>
      <c r="JK102" s="6">
        <f>SUM(JK91, -JK98,)</f>
        <v>0</v>
      </c>
      <c r="JL102" s="6">
        <f>SUM(JL91, -JL98,)</f>
        <v>0</v>
      </c>
      <c r="JM102" s="6">
        <f t="shared" ref="JM102:JS102" si="319">SUM(JM91, -JM98)</f>
        <v>0</v>
      </c>
      <c r="JN102" s="6">
        <f t="shared" si="319"/>
        <v>0</v>
      </c>
      <c r="JO102" s="6">
        <f t="shared" si="319"/>
        <v>0</v>
      </c>
      <c r="JP102" s="6">
        <f t="shared" si="319"/>
        <v>0</v>
      </c>
      <c r="JQ102" s="6">
        <f t="shared" si="319"/>
        <v>0</v>
      </c>
      <c r="JR102" s="6">
        <f t="shared" si="319"/>
        <v>0</v>
      </c>
      <c r="JS102" s="6">
        <f t="shared" si="319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4" t="s">
        <v>40</v>
      </c>
      <c r="DO103" s="345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42" t="s">
        <v>68</v>
      </c>
      <c r="EL103" s="117" t="s">
        <v>65</v>
      </c>
      <c r="EM103" s="186" t="s">
        <v>41</v>
      </c>
      <c r="EN103" s="200" t="s">
        <v>41</v>
      </c>
      <c r="EO103" s="168" t="s">
        <v>48</v>
      </c>
      <c r="EP103" s="186" t="s">
        <v>48</v>
      </c>
      <c r="EQ103" s="200" t="s">
        <v>48</v>
      </c>
      <c r="ER103" s="117" t="s">
        <v>42</v>
      </c>
      <c r="ES103" s="177" t="s">
        <v>42</v>
      </c>
      <c r="ET103" s="142" t="s">
        <v>42</v>
      </c>
      <c r="EU103" s="117" t="s">
        <v>42</v>
      </c>
      <c r="EV103" s="186" t="s">
        <v>41</v>
      </c>
      <c r="EW103" s="168" t="s">
        <v>41</v>
      </c>
      <c r="EX103" s="168" t="s">
        <v>41</v>
      </c>
      <c r="EY103" s="122" t="s">
        <v>46</v>
      </c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320">SUM(BE56, -BE58)</f>
        <v>0.1037</v>
      </c>
      <c r="BF104" s="166">
        <f t="shared" si="320"/>
        <v>0.1012</v>
      </c>
      <c r="BG104" s="208">
        <f t="shared" si="320"/>
        <v>0.10639999999999999</v>
      </c>
      <c r="BH104" s="178">
        <f t="shared" si="320"/>
        <v>0.1026</v>
      </c>
      <c r="BI104" s="148">
        <f t="shared" si="320"/>
        <v>0.10390000000000001</v>
      </c>
      <c r="BJ104" s="118">
        <f t="shared" si="320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0">
        <f>SUM(DN54, -DN55)</f>
        <v>0.1225</v>
      </c>
      <c r="DO104" s="346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44">
        <f>SUM(EK52, -EK53)</f>
        <v>0.13940000000000002</v>
      </c>
      <c r="EL104" s="120">
        <f>SUM(EL52, -EL54)</f>
        <v>0.13729999999999998</v>
      </c>
      <c r="EM104" s="179">
        <f>SUM(EM53, -EM56)</f>
        <v>9.9699999999999997E-2</v>
      </c>
      <c r="EN104" s="146">
        <f>SUM(EN53, -EN56)</f>
        <v>0.1134</v>
      </c>
      <c r="EO104" s="120">
        <f>SUM(EO53, -EO56)</f>
        <v>0.11899999999999999</v>
      </c>
      <c r="EP104" s="179">
        <f>SUM(EP53, -EP56)</f>
        <v>0.1416</v>
      </c>
      <c r="EQ104" s="146">
        <f>SUM(EQ53, -EQ56)</f>
        <v>0.11609999999999999</v>
      </c>
      <c r="ER104" s="120">
        <f t="shared" ref="ER104:EX104" si="321">SUM(ER52, -ER55)</f>
        <v>0.1143</v>
      </c>
      <c r="ES104" s="179">
        <f t="shared" si="321"/>
        <v>0.12440000000000001</v>
      </c>
      <c r="ET104" s="146">
        <f t="shared" si="321"/>
        <v>0.1167</v>
      </c>
      <c r="EU104" s="120">
        <f t="shared" si="321"/>
        <v>0.10249999999999999</v>
      </c>
      <c r="EV104" s="179">
        <f t="shared" si="321"/>
        <v>7.46E-2</v>
      </c>
      <c r="EW104" s="120">
        <f t="shared" si="321"/>
        <v>9.0200000000000002E-2</v>
      </c>
      <c r="EX104" s="120">
        <f t="shared" si="321"/>
        <v>9.5199999999999993E-2</v>
      </c>
      <c r="EY104" s="247">
        <f>SUM(EY56, -EY57)</f>
        <v>0.11550000000000001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39" t="s">
        <v>46</v>
      </c>
      <c r="DO105" s="345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200" t="s">
        <v>41</v>
      </c>
      <c r="EL105" s="123" t="s">
        <v>40</v>
      </c>
      <c r="EM105" s="186" t="s">
        <v>48</v>
      </c>
      <c r="EN105" s="200" t="s">
        <v>48</v>
      </c>
      <c r="EO105" s="168" t="s">
        <v>41</v>
      </c>
      <c r="EP105" s="186" t="s">
        <v>41</v>
      </c>
      <c r="EQ105" s="163" t="s">
        <v>47</v>
      </c>
      <c r="ER105" s="123" t="s">
        <v>47</v>
      </c>
      <c r="ES105" s="182" t="s">
        <v>47</v>
      </c>
      <c r="ET105" s="142" t="s">
        <v>65</v>
      </c>
      <c r="EU105" s="168" t="s">
        <v>41</v>
      </c>
      <c r="EV105" s="177" t="s">
        <v>42</v>
      </c>
      <c r="EW105" s="117" t="s">
        <v>42</v>
      </c>
      <c r="EX105" s="123" t="s">
        <v>47</v>
      </c>
      <c r="EY105" s="119" t="s">
        <v>36</v>
      </c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0">
        <f>SUM(DN56, -DN57)</f>
        <v>0.11690000000000002</v>
      </c>
      <c r="DO106" s="346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46">
        <f>SUM(EK53, -EK56)</f>
        <v>0.12079999999999999</v>
      </c>
      <c r="EL106" s="120">
        <f>SUM(EL54, -EL56)</f>
        <v>0.1255</v>
      </c>
      <c r="EM106" s="179">
        <f>SUM(EM53, -EM55)</f>
        <v>9.3899999999999997E-2</v>
      </c>
      <c r="EN106" s="146">
        <f>SUM(EN53, -EN55)</f>
        <v>0.1096</v>
      </c>
      <c r="EO106" s="120">
        <f>SUM(EO53, -EO55)</f>
        <v>0.1069</v>
      </c>
      <c r="EP106" s="179">
        <f>SUM(EP53, -EP55)</f>
        <v>0.1343</v>
      </c>
      <c r="EQ106" s="146">
        <f>SUM(EQ54, -EQ56)</f>
        <v>9.9399999999999988E-2</v>
      </c>
      <c r="ER106" s="120">
        <f>SUM(ER54, -ER56)</f>
        <v>9.2799999999999994E-2</v>
      </c>
      <c r="ES106" s="179">
        <f>SUM(ES54, -ES56)</f>
        <v>0.1197</v>
      </c>
      <c r="ET106" s="146">
        <f>SUM(ET52, -ET54)</f>
        <v>8.4000000000000005E-2</v>
      </c>
      <c r="EU106" s="120">
        <f>SUM(EU53, -EU55)</f>
        <v>8.48E-2</v>
      </c>
      <c r="EV106" s="179">
        <f>SUM(EV53, -EV55)</f>
        <v>7.1500000000000008E-2</v>
      </c>
      <c r="EW106" s="120">
        <f>SUM(EW53, -EW55)</f>
        <v>7.3099999999999998E-2</v>
      </c>
      <c r="EX106" s="120">
        <f>SUM(EX54, -EX56)</f>
        <v>8.3500000000000005E-2</v>
      </c>
      <c r="EY106" s="116">
        <f>SUM(EY55, -EY56)</f>
        <v>0.1084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1" t="s">
        <v>53</v>
      </c>
      <c r="DO107" s="345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200" t="s">
        <v>48</v>
      </c>
      <c r="EL107" s="168" t="s">
        <v>48</v>
      </c>
      <c r="EM107" s="182" t="s">
        <v>40</v>
      </c>
      <c r="EN107" s="163" t="s">
        <v>40</v>
      </c>
      <c r="EO107" s="123" t="s">
        <v>47</v>
      </c>
      <c r="EP107" s="182" t="s">
        <v>47</v>
      </c>
      <c r="EQ107" s="200" t="s">
        <v>41</v>
      </c>
      <c r="ER107" s="168" t="s">
        <v>41</v>
      </c>
      <c r="ES107" s="186" t="s">
        <v>41</v>
      </c>
      <c r="ET107" s="200" t="s">
        <v>41</v>
      </c>
      <c r="EU107" s="117" t="s">
        <v>65</v>
      </c>
      <c r="EV107" s="182" t="s">
        <v>47</v>
      </c>
      <c r="EW107" s="123" t="s">
        <v>47</v>
      </c>
      <c r="EX107" s="117" t="s">
        <v>42</v>
      </c>
      <c r="EY107" s="117" t="s">
        <v>42</v>
      </c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6">
        <f>SUM(DN52, -DN54)</f>
        <v>0.1143</v>
      </c>
      <c r="DO108" s="346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322">SUM(EC97, -EC104)</f>
        <v>0</v>
      </c>
      <c r="ED108" s="6">
        <f t="shared" si="322"/>
        <v>0</v>
      </c>
      <c r="EE108" s="6">
        <f t="shared" si="322"/>
        <v>0</v>
      </c>
      <c r="EF108" s="6">
        <f t="shared" si="322"/>
        <v>0</v>
      </c>
      <c r="EG108" s="6">
        <f t="shared" si="322"/>
        <v>0</v>
      </c>
      <c r="EH108" s="6">
        <f t="shared" si="322"/>
        <v>0</v>
      </c>
      <c r="EI108" s="6">
        <f t="shared" si="322"/>
        <v>0</v>
      </c>
      <c r="EK108" s="146">
        <f>SUM(EK53, -EK55)</f>
        <v>0.10949999999999999</v>
      </c>
      <c r="EL108" s="120">
        <f>SUM(EL53, -EL55)</f>
        <v>0.1234</v>
      </c>
      <c r="EM108" s="179">
        <f>SUM(EM54, -EM56)</f>
        <v>8.1699999999999995E-2</v>
      </c>
      <c r="EN108" s="146">
        <f>SUM(EN54, -EN56)</f>
        <v>8.9099999999999999E-2</v>
      </c>
      <c r="EO108" s="120">
        <f>SUM(EO54, -EO56)</f>
        <v>0.1048</v>
      </c>
      <c r="EP108" s="179">
        <f>SUM(EP54, -EP56)</f>
        <v>0.1065</v>
      </c>
      <c r="EQ108" s="146">
        <f>SUM(EQ53, -EQ55)</f>
        <v>9.7900000000000001E-2</v>
      </c>
      <c r="ER108" s="120">
        <f>SUM(ER53, -ER55)</f>
        <v>8.5699999999999998E-2</v>
      </c>
      <c r="ES108" s="179">
        <f>SUM(ES53, -ES55)</f>
        <v>0.1079</v>
      </c>
      <c r="ET108" s="146">
        <f>SUM(ET53, -ET55)</f>
        <v>8.3199999999999996E-2</v>
      </c>
      <c r="EU108" s="120">
        <f>SUM(EU52, -EU54)</f>
        <v>7.0800000000000002E-2</v>
      </c>
      <c r="EV108" s="179">
        <f>SUM(EV54, -EV56)</f>
        <v>5.8400000000000001E-2</v>
      </c>
      <c r="EW108" s="120">
        <f>SUM(EW54, -EW56)</f>
        <v>6.6299999999999998E-2</v>
      </c>
      <c r="EX108" s="120">
        <f>SUM(EX53, -EX55)</f>
        <v>8.2699999999999996E-2</v>
      </c>
      <c r="EY108" s="120">
        <f>SUM(EY52, -EY55)</f>
        <v>6.359999999999999E-2</v>
      </c>
      <c r="EZ108" s="6">
        <f t="shared" ref="EY108:FB108" si="323">SUM(EZ97, -EZ104)</f>
        <v>0</v>
      </c>
      <c r="FA108" s="6">
        <f t="shared" si="323"/>
        <v>0</v>
      </c>
      <c r="FB108" s="6">
        <f t="shared" si="323"/>
        <v>0</v>
      </c>
      <c r="FC108" s="6">
        <f>SUM(FC97, -FC104,)</f>
        <v>0</v>
      </c>
      <c r="FD108" s="6">
        <f>SUM(FD97, -FD104,)</f>
        <v>0</v>
      </c>
      <c r="FE108" s="6">
        <f t="shared" ref="FE108:FH108" si="324">SUM(FE97, -FE104)</f>
        <v>0</v>
      </c>
      <c r="FF108" s="6">
        <f t="shared" si="324"/>
        <v>0</v>
      </c>
      <c r="FG108" s="6">
        <f t="shared" si="324"/>
        <v>0</v>
      </c>
      <c r="FH108" s="6">
        <f t="shared" si="324"/>
        <v>0</v>
      </c>
      <c r="FI108" s="6">
        <f>SUM(FI97, -FI104,)</f>
        <v>0</v>
      </c>
      <c r="FJ108" s="6">
        <f>SUM(FJ97, -FJ104,)</f>
        <v>0</v>
      </c>
      <c r="FK108" s="6">
        <f t="shared" ref="FK108:FN108" si="325">SUM(FK97, -FK104)</f>
        <v>0</v>
      </c>
      <c r="FL108" s="6">
        <f t="shared" si="325"/>
        <v>0</v>
      </c>
      <c r="FM108" s="6">
        <f t="shared" si="325"/>
        <v>0</v>
      </c>
      <c r="FN108" s="6">
        <f t="shared" si="325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6">SUM(FQ97, -FQ104)</f>
        <v>0</v>
      </c>
      <c r="FR108" s="6">
        <f t="shared" si="326"/>
        <v>0</v>
      </c>
      <c r="FS108" s="6">
        <f t="shared" si="326"/>
        <v>0</v>
      </c>
      <c r="FT108" s="6">
        <f t="shared" si="326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7">SUM(FW97, -FW104)</f>
        <v>0</v>
      </c>
      <c r="FX108" s="6">
        <f t="shared" si="327"/>
        <v>0</v>
      </c>
      <c r="FY108" s="6">
        <f t="shared" si="327"/>
        <v>0</v>
      </c>
      <c r="FZ108" s="6">
        <f t="shared" si="327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8">SUM(GC97, -GC104)</f>
        <v>0</v>
      </c>
      <c r="GD108" s="6">
        <f t="shared" si="328"/>
        <v>0</v>
      </c>
      <c r="GE108" s="6">
        <f t="shared" si="328"/>
        <v>0</v>
      </c>
      <c r="GF108" s="6">
        <f t="shared" si="328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9">SUM(GI97, -GI104)</f>
        <v>0</v>
      </c>
      <c r="GJ108" s="6">
        <f t="shared" si="329"/>
        <v>0</v>
      </c>
      <c r="GK108" s="6">
        <f t="shared" si="329"/>
        <v>0</v>
      </c>
      <c r="GL108" s="6">
        <f t="shared" si="32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0">SUM(GO97, -GO104)</f>
        <v>0</v>
      </c>
      <c r="GP108" s="6">
        <f t="shared" si="330"/>
        <v>0</v>
      </c>
      <c r="GQ108" s="6">
        <f t="shared" si="330"/>
        <v>0</v>
      </c>
      <c r="GR108" s="6">
        <f t="shared" si="33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1">SUM(GU97, -GU104)</f>
        <v>0</v>
      </c>
      <c r="GV108" s="6">
        <f t="shared" si="331"/>
        <v>0</v>
      </c>
      <c r="GW108" s="6">
        <f t="shared" si="331"/>
        <v>0</v>
      </c>
      <c r="GX108" s="6">
        <f t="shared" si="331"/>
        <v>0</v>
      </c>
      <c r="GY108" s="6">
        <f t="shared" si="331"/>
        <v>0</v>
      </c>
      <c r="GZ108" s="6">
        <f t="shared" si="331"/>
        <v>0</v>
      </c>
      <c r="HA108" s="6">
        <f t="shared" si="33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2">SUM(HE97, -HE104)</f>
        <v>0</v>
      </c>
      <c r="HF108" s="6">
        <f t="shared" si="332"/>
        <v>0</v>
      </c>
      <c r="HG108" s="6">
        <f t="shared" si="332"/>
        <v>0</v>
      </c>
      <c r="HH108" s="6">
        <f t="shared" si="33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3">SUM(HK97, -HK104)</f>
        <v>0</v>
      </c>
      <c r="HL108" s="6">
        <f t="shared" si="333"/>
        <v>0</v>
      </c>
      <c r="HM108" s="6">
        <f t="shared" si="333"/>
        <v>0</v>
      </c>
      <c r="HN108" s="6">
        <f t="shared" si="33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4">SUM(HQ97, -HQ104)</f>
        <v>0</v>
      </c>
      <c r="HR108" s="6">
        <f t="shared" si="334"/>
        <v>0</v>
      </c>
      <c r="HS108" s="6">
        <f t="shared" si="334"/>
        <v>0</v>
      </c>
      <c r="HT108" s="6">
        <f t="shared" si="33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35">SUM(HW97, -HW104)</f>
        <v>0</v>
      </c>
      <c r="HX108" s="6">
        <f t="shared" si="335"/>
        <v>0</v>
      </c>
      <c r="HY108" s="6">
        <f t="shared" si="335"/>
        <v>0</v>
      </c>
      <c r="HZ108" s="6">
        <f t="shared" si="33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6">SUM(IC97, -IC104)</f>
        <v>0</v>
      </c>
      <c r="ID108" s="6">
        <f t="shared" si="336"/>
        <v>0</v>
      </c>
      <c r="IE108" s="6">
        <f t="shared" si="336"/>
        <v>0</v>
      </c>
      <c r="IF108" s="6">
        <f t="shared" si="33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7">SUM(II97, -II104)</f>
        <v>0</v>
      </c>
      <c r="IJ108" s="6">
        <f t="shared" si="337"/>
        <v>0</v>
      </c>
      <c r="IK108" s="6">
        <f t="shared" si="337"/>
        <v>0</v>
      </c>
      <c r="IL108" s="6">
        <f t="shared" si="33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8">SUM(IO97, -IO104)</f>
        <v>0</v>
      </c>
      <c r="IP108" s="6">
        <f t="shared" si="338"/>
        <v>0</v>
      </c>
      <c r="IQ108" s="6">
        <f t="shared" si="338"/>
        <v>0</v>
      </c>
      <c r="IR108" s="6">
        <f t="shared" si="33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9">SUM(IU97, -IU104)</f>
        <v>0</v>
      </c>
      <c r="IV108" s="6">
        <f t="shared" si="339"/>
        <v>0</v>
      </c>
      <c r="IW108" s="6">
        <f t="shared" si="339"/>
        <v>0</v>
      </c>
      <c r="IX108" s="6">
        <f t="shared" si="33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0">SUM(JA97, -JA104)</f>
        <v>0</v>
      </c>
      <c r="JB108" s="6">
        <f t="shared" si="340"/>
        <v>0</v>
      </c>
      <c r="JC108" s="6">
        <f t="shared" si="340"/>
        <v>0</v>
      </c>
      <c r="JD108" s="6">
        <f t="shared" si="34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1">SUM(JG97, -JG104)</f>
        <v>0</v>
      </c>
      <c r="JH108" s="6">
        <f t="shared" si="341"/>
        <v>0</v>
      </c>
      <c r="JI108" s="6">
        <f t="shared" si="341"/>
        <v>0</v>
      </c>
      <c r="JJ108" s="6">
        <f t="shared" si="34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2">SUM(JM97, -JM104)</f>
        <v>0</v>
      </c>
      <c r="JN108" s="6">
        <f t="shared" si="342"/>
        <v>0</v>
      </c>
      <c r="JO108" s="6">
        <f t="shared" si="342"/>
        <v>0</v>
      </c>
      <c r="JP108" s="6">
        <f t="shared" si="342"/>
        <v>0</v>
      </c>
      <c r="JQ108" s="6">
        <f t="shared" si="342"/>
        <v>0</v>
      </c>
      <c r="JR108" s="6">
        <f t="shared" si="342"/>
        <v>0</v>
      </c>
      <c r="JS108" s="6">
        <f t="shared" si="342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29" t="s">
        <v>68</v>
      </c>
      <c r="DO109" s="345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64" t="s">
        <v>55</v>
      </c>
      <c r="EL109" s="117" t="s">
        <v>68</v>
      </c>
      <c r="EM109" s="177" t="s">
        <v>65</v>
      </c>
      <c r="EN109" s="163" t="s">
        <v>47</v>
      </c>
      <c r="EO109" s="123" t="s">
        <v>40</v>
      </c>
      <c r="EP109" s="182" t="s">
        <v>40</v>
      </c>
      <c r="EQ109" s="163" t="s">
        <v>40</v>
      </c>
      <c r="ER109" s="123" t="s">
        <v>40</v>
      </c>
      <c r="ES109" s="182" t="s">
        <v>40</v>
      </c>
      <c r="ET109" s="163" t="s">
        <v>47</v>
      </c>
      <c r="EU109" s="123" t="s">
        <v>47</v>
      </c>
      <c r="EV109" s="186" t="s">
        <v>64</v>
      </c>
      <c r="EW109" s="168" t="s">
        <v>64</v>
      </c>
      <c r="EX109" s="168" t="s">
        <v>64</v>
      </c>
      <c r="EY109" s="168" t="s">
        <v>41</v>
      </c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 t="shared" ref="CX110:DC110" si="343">SUM(CX51, -CX53)</f>
        <v>7.51E-2</v>
      </c>
      <c r="CY110" s="179">
        <f t="shared" si="343"/>
        <v>6.6400000000000015E-2</v>
      </c>
      <c r="CZ110" s="148">
        <f t="shared" si="343"/>
        <v>5.7499999999999996E-2</v>
      </c>
      <c r="DA110" s="118">
        <f t="shared" si="343"/>
        <v>4.3099999999999986E-2</v>
      </c>
      <c r="DB110" s="176">
        <f t="shared" si="343"/>
        <v>5.4799999999999988E-2</v>
      </c>
      <c r="DC110" s="144">
        <f t="shared" si="343"/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5">
        <f>SUM(DN51, -DN53)</f>
        <v>0.11120000000000001</v>
      </c>
      <c r="DO110" s="346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48">
        <f>SUM(EK51, -EK52)</f>
        <v>0.10609999999999997</v>
      </c>
      <c r="EL110" s="116">
        <f>SUM(EL52, -EL53)</f>
        <v>0.1186</v>
      </c>
      <c r="EM110" s="179">
        <f>SUM(EM52, -EM54)</f>
        <v>7.9600000000000004E-2</v>
      </c>
      <c r="EN110" s="146">
        <f t="shared" ref="EN110:ES110" si="344">SUM(EN54, -EN55)</f>
        <v>8.5300000000000001E-2</v>
      </c>
      <c r="EO110" s="120">
        <f t="shared" si="344"/>
        <v>9.2700000000000005E-2</v>
      </c>
      <c r="EP110" s="179">
        <f t="shared" si="344"/>
        <v>9.9199999999999997E-2</v>
      </c>
      <c r="EQ110" s="146">
        <f t="shared" si="344"/>
        <v>8.1199999999999994E-2</v>
      </c>
      <c r="ER110" s="120">
        <f t="shared" si="344"/>
        <v>6.25E-2</v>
      </c>
      <c r="ES110" s="179">
        <f t="shared" si="344"/>
        <v>8.9600000000000013E-2</v>
      </c>
      <c r="ET110" s="146">
        <f>SUM(ET54, -ET56)</f>
        <v>6.6299999999999998E-2</v>
      </c>
      <c r="EU110" s="120">
        <f>SUM(EU54, -EU56)</f>
        <v>6.3899999999999998E-2</v>
      </c>
      <c r="EV110" s="179">
        <f>SUM(EV52, -EV54)</f>
        <v>4.5499999999999999E-2</v>
      </c>
      <c r="EW110" s="120">
        <f>SUM(EW52, -EW54)</f>
        <v>5.1300000000000005E-2</v>
      </c>
      <c r="EX110" s="120">
        <f>SUM(EX52, -EX54)</f>
        <v>4.9799999999999997E-2</v>
      </c>
      <c r="EY110" s="120">
        <f>SUM(EY53, -EY55)</f>
        <v>5.8900000000000001E-2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1" t="s">
        <v>54</v>
      </c>
      <c r="DO111" s="345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63" t="s">
        <v>40</v>
      </c>
      <c r="EL111" s="123" t="s">
        <v>47</v>
      </c>
      <c r="EM111" s="182" t="s">
        <v>47</v>
      </c>
      <c r="EN111" s="142" t="s">
        <v>65</v>
      </c>
      <c r="EO111" s="117" t="s">
        <v>65</v>
      </c>
      <c r="EP111" s="184" t="s">
        <v>57</v>
      </c>
      <c r="EQ111" s="156" t="s">
        <v>57</v>
      </c>
      <c r="ER111" s="121" t="s">
        <v>57</v>
      </c>
      <c r="ES111" s="177" t="s">
        <v>65</v>
      </c>
      <c r="ET111" s="200" t="s">
        <v>64</v>
      </c>
      <c r="EU111" s="168" t="s">
        <v>64</v>
      </c>
      <c r="EV111" s="177" t="s">
        <v>65</v>
      </c>
      <c r="EW111" s="123" t="s">
        <v>40</v>
      </c>
      <c r="EX111" s="123" t="s">
        <v>40</v>
      </c>
      <c r="EY111" s="114" t="s">
        <v>57</v>
      </c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0">
        <f>SUM(DN52, -DN53)</f>
        <v>9.11E-2</v>
      </c>
      <c r="DO112" s="346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46">
        <f>SUM(EK54, -EK56)</f>
        <v>9.9099999999999994E-2</v>
      </c>
      <c r="EL112" s="120">
        <f>SUM(EL54, -EL55)</f>
        <v>0.1047</v>
      </c>
      <c r="EM112" s="179">
        <f>SUM(EM54, -EM55)</f>
        <v>7.5899999999999995E-2</v>
      </c>
      <c r="EN112" s="146">
        <f>SUM(EN52, -EN54)</f>
        <v>7.4900000000000022E-2</v>
      </c>
      <c r="EO112" s="120">
        <f>SUM(EO52, -EO54)</f>
        <v>5.7200000000000001E-2</v>
      </c>
      <c r="EP112" s="176">
        <f>SUM(EP57, -EP58)</f>
        <v>5.870000000000003E-2</v>
      </c>
      <c r="EQ112" s="144">
        <f>SUM(EQ57, -EQ58)</f>
        <v>5.8900000000000008E-2</v>
      </c>
      <c r="ER112" s="116">
        <f>SUM(ER57, -ER58)</f>
        <v>5.4199999999999998E-2</v>
      </c>
      <c r="ES112" s="179">
        <f>SUM(ES52, -ES54)</f>
        <v>3.4799999999999998E-2</v>
      </c>
      <c r="ET112" s="146">
        <f>SUM(ET53, -ET54)</f>
        <v>5.0500000000000003E-2</v>
      </c>
      <c r="EU112" s="120">
        <f>SUM(EU53, -EU54)</f>
        <v>5.3100000000000001E-2</v>
      </c>
      <c r="EV112" s="179">
        <f>SUM(EV53, -EV54)</f>
        <v>4.2400000000000007E-2</v>
      </c>
      <c r="EW112" s="120">
        <f>SUM(EW54, -EW55)</f>
        <v>3.8899999999999997E-2</v>
      </c>
      <c r="EX112" s="120">
        <f>SUM(EX54, -EX55)</f>
        <v>4.5400000000000003E-2</v>
      </c>
      <c r="EY112" s="116">
        <f>SUM(EY57, -EY58)</f>
        <v>5.4099999999999981E-2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2" t="s">
        <v>57</v>
      </c>
      <c r="DO113" s="345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63" t="s">
        <v>47</v>
      </c>
      <c r="EL113" s="188" t="s">
        <v>55</v>
      </c>
      <c r="EM113" s="184" t="s">
        <v>57</v>
      </c>
      <c r="EN113" s="156" t="s">
        <v>57</v>
      </c>
      <c r="EO113" s="121" t="s">
        <v>57</v>
      </c>
      <c r="EP113" s="177" t="s">
        <v>65</v>
      </c>
      <c r="EQ113" s="142" t="s">
        <v>65</v>
      </c>
      <c r="ER113" s="117" t="s">
        <v>65</v>
      </c>
      <c r="ES113" s="180" t="s">
        <v>36</v>
      </c>
      <c r="ET113" s="158" t="s">
        <v>36</v>
      </c>
      <c r="EU113" s="119" t="s">
        <v>36</v>
      </c>
      <c r="EV113" s="180" t="s">
        <v>36</v>
      </c>
      <c r="EW113" s="117" t="s">
        <v>65</v>
      </c>
      <c r="EX113" s="119" t="s">
        <v>36</v>
      </c>
      <c r="EY113" s="117" t="s">
        <v>65</v>
      </c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45">SUM(BE55, -BE57)</f>
        <v>4.1400000000000006E-2</v>
      </c>
      <c r="BF114" s="144">
        <f t="shared" si="345"/>
        <v>3.209999999999999E-2</v>
      </c>
      <c r="BG114" s="116">
        <f t="shared" si="345"/>
        <v>3.8699999999999998E-2</v>
      </c>
      <c r="BH114" s="273">
        <f t="shared" si="345"/>
        <v>3.3799999999999997E-2</v>
      </c>
      <c r="BI114" s="246">
        <f t="shared" si="345"/>
        <v>3.5799999999999998E-2</v>
      </c>
      <c r="BJ114" s="247">
        <f t="shared" si="345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 t="shared" ref="DF114:DN114" si="346">SUM(DF57, -DF58)</f>
        <v>3.1200000000000006E-2</v>
      </c>
      <c r="DG114" s="116">
        <f t="shared" si="346"/>
        <v>3.4299999999999997E-2</v>
      </c>
      <c r="DH114" s="176">
        <f t="shared" si="346"/>
        <v>2.9399999999999982E-2</v>
      </c>
      <c r="DI114" s="144">
        <f t="shared" si="346"/>
        <v>3.8200000000000012E-2</v>
      </c>
      <c r="DJ114" s="116">
        <f t="shared" si="346"/>
        <v>3.7900000000000017E-2</v>
      </c>
      <c r="DK114" s="176">
        <f t="shared" si="346"/>
        <v>4.4700000000000017E-2</v>
      </c>
      <c r="DL114" s="116">
        <f t="shared" si="346"/>
        <v>3.8000000000000006E-2</v>
      </c>
      <c r="DM114" s="116">
        <f t="shared" si="346"/>
        <v>3.4100000000000019E-2</v>
      </c>
      <c r="DN114" s="335">
        <f t="shared" si="346"/>
        <v>4.469999999999999E-2</v>
      </c>
      <c r="DO114" s="346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46">
        <f>SUM(EK54, -EK55)</f>
        <v>8.7799999999999989E-2</v>
      </c>
      <c r="EL114" s="118">
        <f>SUM(EL51, -EL52)</f>
        <v>9.9699999999999983E-2</v>
      </c>
      <c r="EM114" s="176">
        <f>SUM(EM57, -EM58)</f>
        <v>6.519999999999998E-2</v>
      </c>
      <c r="EN114" s="144">
        <f>SUM(EN57, -EN58)</f>
        <v>6.0999999999999971E-2</v>
      </c>
      <c r="EO114" s="116">
        <f>SUM(EO57, -EO58)</f>
        <v>4.9200000000000021E-2</v>
      </c>
      <c r="EP114" s="179">
        <f>SUM(EP52, -EP54)</f>
        <v>5.6800000000000003E-2</v>
      </c>
      <c r="EQ114" s="146">
        <f>SUM(EQ52, -EQ54)</f>
        <v>5.5100000000000003E-2</v>
      </c>
      <c r="ER114" s="120">
        <f>SUM(ER52, -ER54)</f>
        <v>5.1799999999999999E-2</v>
      </c>
      <c r="ES114" s="176">
        <f>SUM(ES55, -ES56)</f>
        <v>3.0100000000000002E-2</v>
      </c>
      <c r="ET114" s="144">
        <f>SUM(ET55, -ET56)</f>
        <v>3.3600000000000005E-2</v>
      </c>
      <c r="EU114" s="116">
        <f>SUM(EU55, -EU56)</f>
        <v>3.2199999999999999E-2</v>
      </c>
      <c r="EV114" s="176">
        <f>SUM(EV55, -EV56)</f>
        <v>2.93E-2</v>
      </c>
      <c r="EW114" s="120">
        <f>SUM(EW53, -EW54)</f>
        <v>3.4200000000000001E-2</v>
      </c>
      <c r="EX114" s="116">
        <f>SUM(EX55, -EX56)</f>
        <v>3.8100000000000002E-2</v>
      </c>
      <c r="EY114" s="120">
        <f>SUM(EY52, -EY54)</f>
        <v>5.2499999999999998E-2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7" t="s">
        <v>36</v>
      </c>
      <c r="DO115" s="345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56" t="s">
        <v>57</v>
      </c>
      <c r="EL115" s="121" t="s">
        <v>57</v>
      </c>
      <c r="EM115" s="177" t="s">
        <v>68</v>
      </c>
      <c r="EN115" s="142" t="s">
        <v>68</v>
      </c>
      <c r="EO115" s="117" t="s">
        <v>68</v>
      </c>
      <c r="EP115" s="186" t="s">
        <v>64</v>
      </c>
      <c r="EQ115" s="142" t="s">
        <v>68</v>
      </c>
      <c r="ER115" s="119" t="s">
        <v>36</v>
      </c>
      <c r="ES115" s="184" t="s">
        <v>57</v>
      </c>
      <c r="ET115" s="142" t="s">
        <v>68</v>
      </c>
      <c r="EU115" s="123" t="s">
        <v>40</v>
      </c>
      <c r="EV115" s="182" t="s">
        <v>40</v>
      </c>
      <c r="EW115" s="119" t="s">
        <v>36</v>
      </c>
      <c r="EX115" s="117" t="s">
        <v>65</v>
      </c>
      <c r="EY115" s="168" t="s">
        <v>64</v>
      </c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5">
        <f>SUM(DN55, -DN56)</f>
        <v>2.7799999999999991E-2</v>
      </c>
      <c r="DO116" s="346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47">SUM(EC105, -EC112)</f>
        <v>0</v>
      </c>
      <c r="ED116" s="6">
        <f t="shared" si="347"/>
        <v>0</v>
      </c>
      <c r="EE116" s="6">
        <f t="shared" si="347"/>
        <v>0</v>
      </c>
      <c r="EF116" s="6">
        <f t="shared" si="347"/>
        <v>0</v>
      </c>
      <c r="EG116" s="6">
        <f t="shared" si="347"/>
        <v>0</v>
      </c>
      <c r="EH116" s="6">
        <f t="shared" si="347"/>
        <v>0</v>
      </c>
      <c r="EI116" s="6">
        <f t="shared" si="347"/>
        <v>0</v>
      </c>
      <c r="EK116" s="144">
        <f>SUM(EK57, -EK58)</f>
        <v>6.2300000000000022E-2</v>
      </c>
      <c r="EL116" s="116">
        <f>SUM(EL57, -EL58)</f>
        <v>6.0799999999999965E-2</v>
      </c>
      <c r="EM116" s="176">
        <f>SUM(EM52, -EM53)</f>
        <v>6.1600000000000002E-2</v>
      </c>
      <c r="EN116" s="144">
        <f>SUM(EN52, -EN53)</f>
        <v>5.0600000000000006E-2</v>
      </c>
      <c r="EO116" s="116">
        <f>SUM(EO52, -EO53)</f>
        <v>4.300000000000001E-2</v>
      </c>
      <c r="EP116" s="179">
        <f>SUM(EP53, -EP54)</f>
        <v>3.5100000000000006E-2</v>
      </c>
      <c r="EQ116" s="144">
        <f>SUM(EQ52, -EQ53)</f>
        <v>3.8400000000000004E-2</v>
      </c>
      <c r="ER116" s="116">
        <f>SUM(ER55, -ER56)</f>
        <v>3.0299999999999997E-2</v>
      </c>
      <c r="ES116" s="176">
        <f>SUM(ES57, -ES58)</f>
        <v>2.4700000000000027E-2</v>
      </c>
      <c r="ET116" s="144">
        <f>SUM(ET52, -ET53)</f>
        <v>3.3500000000000002E-2</v>
      </c>
      <c r="EU116" s="120">
        <f>SUM(EU54, -EU55)</f>
        <v>3.1699999999999999E-2</v>
      </c>
      <c r="EV116" s="179">
        <f>SUM(EV54, -EV55)</f>
        <v>2.9100000000000001E-2</v>
      </c>
      <c r="EW116" s="116">
        <f>SUM(EW55, -EW56)</f>
        <v>2.7400000000000001E-2</v>
      </c>
      <c r="EX116" s="120">
        <f>SUM(EX53, -EX54)</f>
        <v>3.73E-2</v>
      </c>
      <c r="EY116" s="120">
        <f>SUM(EY53, -EY54)</f>
        <v>4.7800000000000002E-2</v>
      </c>
      <c r="EZ116" s="6">
        <f t="shared" ref="EY116:FB116" si="348">SUM(EZ105, -EZ112)</f>
        <v>0</v>
      </c>
      <c r="FA116" s="6">
        <f t="shared" si="348"/>
        <v>0</v>
      </c>
      <c r="FB116" s="6">
        <f t="shared" si="348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49">SUM(FE105, -FE112)</f>
        <v>0</v>
      </c>
      <c r="FF116" s="6">
        <f t="shared" si="349"/>
        <v>0</v>
      </c>
      <c r="FG116" s="6">
        <f t="shared" si="349"/>
        <v>0</v>
      </c>
      <c r="FH116" s="6">
        <f t="shared" si="349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0">SUM(FK105, -FK112)</f>
        <v>0</v>
      </c>
      <c r="FL116" s="6">
        <f t="shared" si="350"/>
        <v>0</v>
      </c>
      <c r="FM116" s="6">
        <f t="shared" si="350"/>
        <v>0</v>
      </c>
      <c r="FN116" s="6">
        <f t="shared" si="350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51">SUM(FQ105, -FQ112)</f>
        <v>0</v>
      </c>
      <c r="FR116" s="6">
        <f t="shared" si="351"/>
        <v>0</v>
      </c>
      <c r="FS116" s="6">
        <f t="shared" si="351"/>
        <v>0</v>
      </c>
      <c r="FT116" s="6">
        <f t="shared" si="351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52">SUM(FW105, -FW112)</f>
        <v>0</v>
      </c>
      <c r="FX116" s="6">
        <f t="shared" si="352"/>
        <v>0</v>
      </c>
      <c r="FY116" s="6">
        <f t="shared" si="352"/>
        <v>0</v>
      </c>
      <c r="FZ116" s="6">
        <f t="shared" si="352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53">SUM(GC105, -GC112)</f>
        <v>0</v>
      </c>
      <c r="GD116" s="6">
        <f t="shared" si="353"/>
        <v>0</v>
      </c>
      <c r="GE116" s="6">
        <f t="shared" si="353"/>
        <v>0</v>
      </c>
      <c r="GF116" s="6">
        <f t="shared" si="353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54">SUM(GI105, -GI112)</f>
        <v>0</v>
      </c>
      <c r="GJ116" s="6">
        <f t="shared" si="354"/>
        <v>0</v>
      </c>
      <c r="GK116" s="6">
        <f t="shared" si="354"/>
        <v>0</v>
      </c>
      <c r="GL116" s="6">
        <f t="shared" si="354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5">SUM(GO105, -GO112)</f>
        <v>0</v>
      </c>
      <c r="GP116" s="6">
        <f t="shared" si="355"/>
        <v>0</v>
      </c>
      <c r="GQ116" s="6">
        <f t="shared" si="355"/>
        <v>0</v>
      </c>
      <c r="GR116" s="6">
        <f t="shared" si="355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6">SUM(GU105, -GU112)</f>
        <v>0</v>
      </c>
      <c r="GV116" s="6">
        <f t="shared" si="356"/>
        <v>0</v>
      </c>
      <c r="GW116" s="6">
        <f t="shared" si="356"/>
        <v>0</v>
      </c>
      <c r="GX116" s="6">
        <f t="shared" si="356"/>
        <v>0</v>
      </c>
      <c r="GY116" s="6">
        <f t="shared" si="356"/>
        <v>0</v>
      </c>
      <c r="GZ116" s="6">
        <f t="shared" si="356"/>
        <v>0</v>
      </c>
      <c r="HA116" s="6">
        <f t="shared" si="356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7">SUM(HE105, -HE112)</f>
        <v>0</v>
      </c>
      <c r="HF116" s="6">
        <f t="shared" si="357"/>
        <v>0</v>
      </c>
      <c r="HG116" s="6">
        <f t="shared" si="357"/>
        <v>0</v>
      </c>
      <c r="HH116" s="6">
        <f t="shared" si="357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58">SUM(HK105, -HK112)</f>
        <v>0</v>
      </c>
      <c r="HL116" s="6">
        <f t="shared" si="358"/>
        <v>0</v>
      </c>
      <c r="HM116" s="6">
        <f t="shared" si="358"/>
        <v>0</v>
      </c>
      <c r="HN116" s="6">
        <f t="shared" si="358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59">SUM(HQ105, -HQ112)</f>
        <v>0</v>
      </c>
      <c r="HR116" s="6">
        <f t="shared" si="359"/>
        <v>0</v>
      </c>
      <c r="HS116" s="6">
        <f t="shared" si="359"/>
        <v>0</v>
      </c>
      <c r="HT116" s="6">
        <f t="shared" si="359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0">SUM(HW105, -HW112)</f>
        <v>0</v>
      </c>
      <c r="HX116" s="6">
        <f t="shared" si="360"/>
        <v>0</v>
      </c>
      <c r="HY116" s="6">
        <f t="shared" si="360"/>
        <v>0</v>
      </c>
      <c r="HZ116" s="6">
        <f t="shared" si="360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61">SUM(IC105, -IC112)</f>
        <v>0</v>
      </c>
      <c r="ID116" s="6">
        <f t="shared" si="361"/>
        <v>0</v>
      </c>
      <c r="IE116" s="6">
        <f t="shared" si="361"/>
        <v>0</v>
      </c>
      <c r="IF116" s="6">
        <f t="shared" si="361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62">SUM(II105, -II112)</f>
        <v>0</v>
      </c>
      <c r="IJ116" s="6">
        <f t="shared" si="362"/>
        <v>0</v>
      </c>
      <c r="IK116" s="6">
        <f t="shared" si="362"/>
        <v>0</v>
      </c>
      <c r="IL116" s="6">
        <f t="shared" si="362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63">SUM(IO105, -IO112)</f>
        <v>0</v>
      </c>
      <c r="IP116" s="6">
        <f t="shared" si="363"/>
        <v>0</v>
      </c>
      <c r="IQ116" s="6">
        <f t="shared" si="363"/>
        <v>0</v>
      </c>
      <c r="IR116" s="6">
        <f t="shared" si="363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64">SUM(IU105, -IU112)</f>
        <v>0</v>
      </c>
      <c r="IV116" s="6">
        <f t="shared" si="364"/>
        <v>0</v>
      </c>
      <c r="IW116" s="6">
        <f t="shared" si="364"/>
        <v>0</v>
      </c>
      <c r="IX116" s="6">
        <f t="shared" si="364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5">SUM(JA105, -JA112)</f>
        <v>0</v>
      </c>
      <c r="JB116" s="6">
        <f t="shared" si="365"/>
        <v>0</v>
      </c>
      <c r="JC116" s="6">
        <f t="shared" si="365"/>
        <v>0</v>
      </c>
      <c r="JD116" s="6">
        <f t="shared" si="365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6">SUM(JG105, -JG112)</f>
        <v>0</v>
      </c>
      <c r="JH116" s="6">
        <f t="shared" si="366"/>
        <v>0</v>
      </c>
      <c r="JI116" s="6">
        <f t="shared" si="366"/>
        <v>0</v>
      </c>
      <c r="JJ116" s="6">
        <f t="shared" si="366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7">SUM(JM105, -JM112)</f>
        <v>0</v>
      </c>
      <c r="JN116" s="6">
        <f t="shared" si="367"/>
        <v>0</v>
      </c>
      <c r="JO116" s="6">
        <f t="shared" si="367"/>
        <v>0</v>
      </c>
      <c r="JP116" s="6">
        <f t="shared" si="367"/>
        <v>0</v>
      </c>
      <c r="JQ116" s="6">
        <f t="shared" si="367"/>
        <v>0</v>
      </c>
      <c r="JR116" s="6">
        <f t="shared" si="367"/>
        <v>0</v>
      </c>
      <c r="JS116" s="6">
        <f t="shared" si="367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3" t="s">
        <v>64</v>
      </c>
      <c r="DO117" s="345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200" t="s">
        <v>64</v>
      </c>
      <c r="EL117" s="122" t="s">
        <v>36</v>
      </c>
      <c r="EM117" s="186" t="s">
        <v>64</v>
      </c>
      <c r="EN117" s="200" t="s">
        <v>64</v>
      </c>
      <c r="EO117" s="168" t="s">
        <v>64</v>
      </c>
      <c r="EP117" s="177" t="s">
        <v>68</v>
      </c>
      <c r="EQ117" s="158" t="s">
        <v>36</v>
      </c>
      <c r="ER117" s="117" t="s">
        <v>68</v>
      </c>
      <c r="ES117" s="186" t="s">
        <v>64</v>
      </c>
      <c r="ET117" s="163" t="s">
        <v>40</v>
      </c>
      <c r="EU117" s="117" t="s">
        <v>68</v>
      </c>
      <c r="EV117" s="184" t="s">
        <v>57</v>
      </c>
      <c r="EW117" s="168" t="s">
        <v>68</v>
      </c>
      <c r="EX117" s="168" t="s">
        <v>68</v>
      </c>
      <c r="EY117" s="123" t="s">
        <v>40</v>
      </c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0">
        <f>SUM(DN53, -DN54)</f>
        <v>2.3199999999999998E-2</v>
      </c>
      <c r="DO118" s="346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46">
        <f>SUM(EK53, -EK54)</f>
        <v>2.1699999999999997E-2</v>
      </c>
      <c r="EL118" s="116">
        <f>SUM(EL55, -EL56)</f>
        <v>2.0799999999999999E-2</v>
      </c>
      <c r="EM118" s="179">
        <f>SUM(EM53, -EM54)</f>
        <v>1.7999999999999995E-2</v>
      </c>
      <c r="EN118" s="146">
        <f>SUM(EN53, -EN54)</f>
        <v>2.4300000000000009E-2</v>
      </c>
      <c r="EO118" s="120">
        <f>SUM(EO53, -EO54)</f>
        <v>1.419999999999999E-2</v>
      </c>
      <c r="EP118" s="176">
        <f>SUM(EP52, -EP53)</f>
        <v>2.1699999999999997E-2</v>
      </c>
      <c r="EQ118" s="144">
        <f>SUM(EQ55, -EQ56)</f>
        <v>1.8199999999999997E-2</v>
      </c>
      <c r="ER118" s="116">
        <f>SUM(ER52, -ER53)</f>
        <v>2.86E-2</v>
      </c>
      <c r="ES118" s="179">
        <f>SUM(ES53, -ES54)</f>
        <v>1.8299999999999997E-2</v>
      </c>
      <c r="ET118" s="146">
        <f>SUM(ET54, -ET55)</f>
        <v>3.27E-2</v>
      </c>
      <c r="EU118" s="116">
        <f>SUM(EU52, -EU53)</f>
        <v>1.7699999999999994E-2</v>
      </c>
      <c r="EV118" s="176">
        <f>SUM(EV57, -EV58)</f>
        <v>1.0199999999999987E-2</v>
      </c>
      <c r="EW118" s="116">
        <f>SUM(EW52, -EW53)</f>
        <v>1.7100000000000004E-2</v>
      </c>
      <c r="EX118" s="116">
        <f>SUM(EX52, -EX53)</f>
        <v>1.2499999999999997E-2</v>
      </c>
      <c r="EY118" s="120">
        <f>SUM(EY54, -EY55)</f>
        <v>1.1099999999999999E-2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29" t="s">
        <v>55</v>
      </c>
      <c r="DO119" s="345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54" t="s">
        <v>36</v>
      </c>
      <c r="EL119" s="168" t="s">
        <v>64</v>
      </c>
      <c r="EM119" s="183" t="s">
        <v>36</v>
      </c>
      <c r="EN119" s="154" t="s">
        <v>36</v>
      </c>
      <c r="EO119" s="119" t="s">
        <v>36</v>
      </c>
      <c r="EP119" s="180" t="s">
        <v>36</v>
      </c>
      <c r="EQ119" s="200" t="s">
        <v>64</v>
      </c>
      <c r="ER119" s="168" t="s">
        <v>64</v>
      </c>
      <c r="ES119" s="177" t="s">
        <v>68</v>
      </c>
      <c r="ET119" s="156" t="s">
        <v>57</v>
      </c>
      <c r="EU119" s="121" t="s">
        <v>57</v>
      </c>
      <c r="EV119" s="186" t="s">
        <v>68</v>
      </c>
      <c r="EW119" s="121" t="s">
        <v>57</v>
      </c>
      <c r="EX119" s="114" t="s">
        <v>57</v>
      </c>
      <c r="EY119" s="117" t="s">
        <v>68</v>
      </c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68">SUM(AM56, -AM57)</f>
        <v>1.6199999999999992E-2</v>
      </c>
      <c r="AN120" s="246">
        <f t="shared" si="368"/>
        <v>1.1999999999999927E-3</v>
      </c>
      <c r="AO120" s="247">
        <f t="shared" si="368"/>
        <v>1.1200000000000002E-2</v>
      </c>
      <c r="AP120" s="273">
        <f t="shared" si="368"/>
        <v>5.3999999999999881E-3</v>
      </c>
      <c r="AQ120" s="246">
        <f t="shared" si="368"/>
        <v>8.3000000000000018E-3</v>
      </c>
      <c r="AR120" s="247">
        <f t="shared" si="368"/>
        <v>1.1000000000000038E-3</v>
      </c>
      <c r="AS120" s="273">
        <f t="shared" si="368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69">SUM(CR53, -CR54)</f>
        <v>6.6999999999999976E-3</v>
      </c>
      <c r="CS120" s="178">
        <f t="shared" si="369"/>
        <v>9.099999999999997E-3</v>
      </c>
      <c r="CT120" s="166">
        <f t="shared" si="369"/>
        <v>3.4000000000000002E-3</v>
      </c>
      <c r="CU120" s="208">
        <f t="shared" si="369"/>
        <v>1.0500000000000009E-2</v>
      </c>
      <c r="CV120" s="187">
        <f t="shared" si="369"/>
        <v>1.2800000000000006E-2</v>
      </c>
      <c r="CW120" s="166">
        <f t="shared" si="369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8">
        <f>SUM(DN51, -DN52)</f>
        <v>2.0100000000000007E-2</v>
      </c>
      <c r="DO120" s="347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66">
        <f>SUM(EK55, -EK56)</f>
        <v>1.1299999999999998E-2</v>
      </c>
      <c r="EL120" s="118">
        <f>SUM(EL53, -EL54)</f>
        <v>1.8699999999999994E-2</v>
      </c>
      <c r="EM120" s="187">
        <f>SUM(EM55, -EM56)</f>
        <v>5.8000000000000031E-3</v>
      </c>
      <c r="EN120" s="166">
        <f>SUM(EN55, -EN56)</f>
        <v>3.7999999999999978E-3</v>
      </c>
      <c r="EO120" s="208">
        <f>SUM(EO55, -EO56)</f>
        <v>1.21E-2</v>
      </c>
      <c r="EP120" s="187">
        <f>SUM(EP55, -EP56)</f>
        <v>7.3000000000000009E-3</v>
      </c>
      <c r="EQ120" s="148">
        <f>SUM(EQ53, -EQ54)</f>
        <v>1.67E-2</v>
      </c>
      <c r="ER120" s="118">
        <f>SUM(ER53, -ER54)</f>
        <v>2.3199999999999998E-2</v>
      </c>
      <c r="ES120" s="187">
        <f>SUM(ES52, -ES53)</f>
        <v>1.6500000000000001E-2</v>
      </c>
      <c r="ET120" s="166">
        <f>SUM(ET57, -ET58)</f>
        <v>1.1199999999999988E-2</v>
      </c>
      <c r="EU120" s="208">
        <f>SUM(EU57, -EU58)</f>
        <v>1.4600000000000002E-2</v>
      </c>
      <c r="EV120" s="187">
        <f>SUM(EV52, -EV53)</f>
        <v>3.0999999999999917E-3</v>
      </c>
      <c r="EW120" s="116">
        <f>SUM(EW57, -EW58)</f>
        <v>1.2999999999999984E-2</v>
      </c>
      <c r="EX120" s="116">
        <f>SUM(EX57, -EX58)</f>
        <v>5.9999999999998943E-4</v>
      </c>
      <c r="EY120" s="116">
        <f>SUM(EY52, -EY53)</f>
        <v>4.6999999999999958E-3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79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79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35">
        <v>4.3099999999999999E-2</v>
      </c>
      <c r="EQ124" s="7">
        <v>3.6799999999999999E-2</v>
      </c>
      <c r="ER124" s="7">
        <v>5.5300000000000002E-2</v>
      </c>
      <c r="ES124" s="7">
        <v>8.1799999999999998E-2</v>
      </c>
      <c r="ET124" s="15" t="s">
        <v>62</v>
      </c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31">
        <v>2.0299999999999999E-2</v>
      </c>
      <c r="EQ125" s="35">
        <v>3.4799999999999998E-2</v>
      </c>
      <c r="ER125" s="48">
        <v>2.1399999999999999E-2</v>
      </c>
      <c r="ES125" s="48">
        <v>6.08E-2</v>
      </c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P126" s="7">
        <v>1.8700000000000001E-2</v>
      </c>
      <c r="EQ126" s="31">
        <v>2.8799999999999999E-2</v>
      </c>
      <c r="ER126" s="35">
        <v>0.02</v>
      </c>
      <c r="ES126" s="35">
        <v>3.0800000000000001E-2</v>
      </c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92">
        <v>1.32E-2</v>
      </c>
      <c r="EQ127" s="22">
        <v>-1.1000000000000001E-3</v>
      </c>
      <c r="ER127" s="16">
        <v>1.6E-2</v>
      </c>
      <c r="ES127" s="31">
        <v>-4.7000000000000002E-3</v>
      </c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s="16">
        <v>1.4E-3</v>
      </c>
      <c r="EQ128" s="16">
        <v>-3.3E-3</v>
      </c>
      <c r="ER128" s="22">
        <v>1.2800000000000001E-2</v>
      </c>
      <c r="ES128" s="22">
        <v>-1.35E-2</v>
      </c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48">
        <v>-1.32E-2</v>
      </c>
      <c r="EQ129" s="48">
        <v>-5.5999999999999999E-3</v>
      </c>
      <c r="ER129" s="92">
        <v>-6.9999999999999999E-4</v>
      </c>
      <c r="ES129" s="92">
        <v>-2.5600000000000001E-2</v>
      </c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22">
        <v>-1.9800000000000002E-2</v>
      </c>
      <c r="EQ130" s="92">
        <v>-1.32E-2</v>
      </c>
      <c r="ER130" s="31">
        <v>-1.32E-2</v>
      </c>
      <c r="ES130" s="16">
        <v>-3.6600000000000001E-2</v>
      </c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1">
        <v>-3.3500000000000002E-2</v>
      </c>
      <c r="CR131" s="10" t="s">
        <v>62</v>
      </c>
      <c r="CS131" s="10" t="s">
        <v>62</v>
      </c>
      <c r="CT131" s="311">
        <v>-4.9799999999999997E-2</v>
      </c>
      <c r="CU131" s="298">
        <v>-4.9500000000000002E-2</v>
      </c>
      <c r="CV131" s="312">
        <v>-9.4399999999999998E-2</v>
      </c>
      <c r="CW131" s="313">
        <v>-9.9099999999999994E-2</v>
      </c>
      <c r="CX131" s="312">
        <v>-0.1024</v>
      </c>
      <c r="CY131" s="10"/>
      <c r="CZ131" s="10" t="s">
        <v>62</v>
      </c>
      <c r="DA131" s="312">
        <v>-0.1024</v>
      </c>
      <c r="DB131" s="313">
        <v>-9.7500000000000003E-2</v>
      </c>
      <c r="DC131" s="312">
        <v>-7.5300000000000006E-2</v>
      </c>
      <c r="DD131" s="312">
        <v>-7.0599999999999996E-2</v>
      </c>
      <c r="DE131" s="312">
        <v>-0.05</v>
      </c>
      <c r="DF131" s="10"/>
      <c r="DG131" s="10" t="s">
        <v>62</v>
      </c>
      <c r="DH131" s="312">
        <v>-6.0199999999999997E-2</v>
      </c>
      <c r="DI131" s="308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6" t="s">
        <v>62</v>
      </c>
      <c r="EO131" s="6"/>
      <c r="EP131" s="41">
        <v>-6.3700000000000007E-2</v>
      </c>
      <c r="EQ131" s="41">
        <v>-7.7200000000000005E-2</v>
      </c>
      <c r="ER131" s="41">
        <v>-0.1116</v>
      </c>
      <c r="ES131" s="41">
        <v>-9.2999999999999999E-2</v>
      </c>
      <c r="ET131" s="10" t="s">
        <v>62</v>
      </c>
      <c r="EU131" s="6" t="s">
        <v>62</v>
      </c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5" customFormat="1" ht="15.75" thickBot="1" x14ac:dyDescent="0.3">
      <c r="A132" s="55"/>
      <c r="Y132" s="55"/>
      <c r="AV132" s="55"/>
      <c r="BS132" s="281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281" t="s">
        <v>91</v>
      </c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281" t="s">
        <v>91</v>
      </c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7"/>
      <c r="BY133" s="252"/>
      <c r="BZ133" s="69">
        <v>43136</v>
      </c>
      <c r="CA133" s="254"/>
      <c r="CB133" s="252"/>
      <c r="CC133" s="69">
        <v>43137</v>
      </c>
      <c r="CD133" s="302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4"/>
      <c r="DM133" s="77">
        <v>43153</v>
      </c>
      <c r="DN133" s="304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248"/>
      <c r="EL133" s="65">
        <v>43525</v>
      </c>
      <c r="EM133" s="355"/>
      <c r="EN133" s="252"/>
      <c r="EO133" s="69">
        <v>43528</v>
      </c>
      <c r="EP133" s="297"/>
      <c r="EQ133" s="252"/>
      <c r="ER133" s="69">
        <v>43529</v>
      </c>
      <c r="ES133" s="254"/>
      <c r="ET133" s="252"/>
      <c r="EU133" s="69">
        <v>43530</v>
      </c>
      <c r="EV133" s="302"/>
      <c r="EW133" s="71"/>
      <c r="EX133" s="69">
        <v>43531</v>
      </c>
      <c r="EY133" s="70"/>
      <c r="EZ133" s="71"/>
      <c r="FA133" s="69">
        <v>43532</v>
      </c>
      <c r="FB133" s="356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68"/>
      <c r="HD133" s="69">
        <v>43556</v>
      </c>
      <c r="HE133" s="8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8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125" t="s">
        <v>78</v>
      </c>
      <c r="EL134" s="56" t="s">
        <v>79</v>
      </c>
      <c r="EM134" s="126" t="s">
        <v>80</v>
      </c>
      <c r="EN134" s="125" t="s">
        <v>78</v>
      </c>
      <c r="EO134" s="56" t="s">
        <v>79</v>
      </c>
      <c r="EP134" s="126" t="s">
        <v>80</v>
      </c>
      <c r="EQ134" s="125" t="s">
        <v>78</v>
      </c>
      <c r="ER134" s="56" t="s">
        <v>79</v>
      </c>
      <c r="ES134" s="126" t="s">
        <v>80</v>
      </c>
      <c r="ET134" s="125" t="s">
        <v>78</v>
      </c>
      <c r="EU134" s="56" t="s">
        <v>79</v>
      </c>
      <c r="EV134" s="126" t="s">
        <v>80</v>
      </c>
      <c r="EW134" s="26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127" t="s">
        <v>81</v>
      </c>
      <c r="EL135" s="55" t="s">
        <v>82</v>
      </c>
      <c r="EM135" s="128" t="s">
        <v>83</v>
      </c>
      <c r="EN135" s="127" t="s">
        <v>81</v>
      </c>
      <c r="EO135" s="55" t="s">
        <v>82</v>
      </c>
      <c r="EP135" s="128" t="s">
        <v>83</v>
      </c>
      <c r="EQ135" s="127" t="s">
        <v>81</v>
      </c>
      <c r="ER135" s="55" t="s">
        <v>82</v>
      </c>
      <c r="ES135" s="128" t="s">
        <v>83</v>
      </c>
      <c r="ET135" s="127" t="s">
        <v>81</v>
      </c>
      <c r="EU135" s="55" t="s">
        <v>82</v>
      </c>
      <c r="EV135" s="128" t="s">
        <v>83</v>
      </c>
      <c r="EW135" s="104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7">
        <v>6.5000000000000002E-2</v>
      </c>
      <c r="DO136" s="343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129">
        <v>2.2100000000000002E-2</v>
      </c>
      <c r="EL136" s="35">
        <v>2.6800000000000001E-2</v>
      </c>
      <c r="EM136" s="88">
        <v>2.29E-2</v>
      </c>
      <c r="EN136" s="137">
        <v>2.2800000000000001E-2</v>
      </c>
      <c r="EO136" s="7">
        <v>2.7300000000000001E-2</v>
      </c>
      <c r="EP136" s="89">
        <v>4.3099999999999999E-2</v>
      </c>
      <c r="EQ136" s="133">
        <v>3.3000000000000002E-2</v>
      </c>
      <c r="ER136" s="7">
        <v>3.8600000000000002E-2</v>
      </c>
      <c r="ES136" s="88">
        <v>3.6799999999999999E-2</v>
      </c>
      <c r="ET136" s="133">
        <v>5.0700000000000002E-2</v>
      </c>
      <c r="EU136" s="7">
        <v>5.2600000000000001E-2</v>
      </c>
      <c r="EV136" s="88">
        <v>5.5300000000000002E-2</v>
      </c>
      <c r="EW136" s="107">
        <v>5.16E-2</v>
      </c>
      <c r="EX136" s="7">
        <v>5.4699999999999999E-2</v>
      </c>
      <c r="EY136" s="7">
        <v>8.1799999999999998E-2</v>
      </c>
      <c r="EZ136" s="7"/>
      <c r="FA136" s="7"/>
      <c r="FB136" s="7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09">
        <v>5.45E-2</v>
      </c>
      <c r="DO137" s="343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137">
        <v>1.12E-2</v>
      </c>
      <c r="EL137" s="31">
        <v>2.0400000000000001E-2</v>
      </c>
      <c r="EM137" s="136">
        <v>1.8700000000000001E-2</v>
      </c>
      <c r="EN137" s="133">
        <v>1.9300000000000001E-2</v>
      </c>
      <c r="EO137" s="35">
        <v>2.4299999999999999E-2</v>
      </c>
      <c r="EP137" s="91">
        <v>2.0299999999999999E-2</v>
      </c>
      <c r="EQ137" s="137">
        <v>2.1000000000000001E-2</v>
      </c>
      <c r="ER137" s="35">
        <v>2.87E-2</v>
      </c>
      <c r="ES137" s="89">
        <v>3.4799999999999998E-2</v>
      </c>
      <c r="ET137" s="137">
        <v>2.4E-2</v>
      </c>
      <c r="EU137" s="35">
        <v>2.75E-2</v>
      </c>
      <c r="EV137" s="85">
        <v>2.1399999999999999E-2</v>
      </c>
      <c r="EW137" s="111">
        <v>3.1899999999999998E-2</v>
      </c>
      <c r="EX137" s="35">
        <v>0.04</v>
      </c>
      <c r="EY137" s="48">
        <v>6.08E-2</v>
      </c>
      <c r="EZ137" s="48"/>
      <c r="FA137" s="48"/>
      <c r="FB137" s="48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1">
        <v>4.6699999999999998E-2</v>
      </c>
      <c r="DO138" s="343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135">
        <v>1.8E-3</v>
      </c>
      <c r="EL138" s="41">
        <v>1.6899999999999998E-2</v>
      </c>
      <c r="EM138" s="86">
        <v>1.5299999999999999E-2</v>
      </c>
      <c r="EN138" s="134">
        <v>1.5800000000000002E-2</v>
      </c>
      <c r="EO138" s="31">
        <v>2.24E-2</v>
      </c>
      <c r="EP138" s="88">
        <v>1.8700000000000001E-2</v>
      </c>
      <c r="EQ138" s="135">
        <v>1.66E-2</v>
      </c>
      <c r="ER138" s="31">
        <v>1.78E-2</v>
      </c>
      <c r="ES138" s="91">
        <v>2.8799999999999999E-2</v>
      </c>
      <c r="ET138" s="130">
        <v>1.55E-2</v>
      </c>
      <c r="EU138" s="48">
        <v>1.52E-2</v>
      </c>
      <c r="EV138" s="89">
        <v>0.02</v>
      </c>
      <c r="EW138" s="105">
        <v>1.7999999999999999E-2</v>
      </c>
      <c r="EX138" s="48">
        <v>2.1999999999999999E-2</v>
      </c>
      <c r="EY138" s="35">
        <v>3.0800000000000001E-2</v>
      </c>
      <c r="EZ138" s="35"/>
      <c r="FA138" s="35"/>
      <c r="FB138" s="35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6">
        <v>1.24E-2</v>
      </c>
      <c r="DO139" s="343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31">
        <v>1.6000000000000001E-3</v>
      </c>
      <c r="EL139" s="16">
        <v>3.3E-3</v>
      </c>
      <c r="EM139" s="89">
        <v>1.2699999999999999E-2</v>
      </c>
      <c r="EN139" s="131">
        <v>1.3100000000000001E-2</v>
      </c>
      <c r="EO139" s="16">
        <v>5.1999999999999998E-3</v>
      </c>
      <c r="EP139" s="86">
        <v>1.32E-2</v>
      </c>
      <c r="EQ139" s="132">
        <v>1.5900000000000001E-2</v>
      </c>
      <c r="ER139" s="92">
        <v>1.4500000000000001E-2</v>
      </c>
      <c r="ES139" s="87">
        <v>-1.1000000000000001E-3</v>
      </c>
      <c r="ET139" s="131">
        <v>7.1000000000000004E-3</v>
      </c>
      <c r="EU139" s="16">
        <v>1.04E-2</v>
      </c>
      <c r="EV139" s="136">
        <v>1.6E-2</v>
      </c>
      <c r="EW139" s="109">
        <v>1.4200000000000001E-2</v>
      </c>
      <c r="EX139" s="16">
        <v>6.6E-3</v>
      </c>
      <c r="EY139" s="31">
        <v>-4.7000000000000002E-3</v>
      </c>
      <c r="EZ139" s="31"/>
      <c r="FA139" s="31"/>
      <c r="FB139" s="31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0">
        <v>1.6000000000000001E-3</v>
      </c>
      <c r="DO140" s="343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133">
        <v>2.9999999999999997E-4</v>
      </c>
      <c r="EL140" s="7">
        <v>-7.4999999999999997E-3</v>
      </c>
      <c r="EM140" s="91">
        <v>7.0000000000000001E-3</v>
      </c>
      <c r="EN140" s="135">
        <v>1.0800000000000001E-2</v>
      </c>
      <c r="EO140" s="92">
        <v>-2.9999999999999997E-4</v>
      </c>
      <c r="EP140" s="136">
        <v>1.4E-3</v>
      </c>
      <c r="EQ140" s="131">
        <v>4.7999999999999996E-3</v>
      </c>
      <c r="ER140" s="16">
        <v>1.26E-2</v>
      </c>
      <c r="ES140" s="136">
        <v>-3.3E-3</v>
      </c>
      <c r="ET140" s="132">
        <v>-5.5999999999999999E-3</v>
      </c>
      <c r="EU140" s="92">
        <v>-2.5000000000000001E-3</v>
      </c>
      <c r="EV140" s="87">
        <v>1.2800000000000001E-2</v>
      </c>
      <c r="EW140" s="112">
        <v>6.4000000000000003E-3</v>
      </c>
      <c r="EX140" s="31">
        <v>2.5000000000000001E-3</v>
      </c>
      <c r="EY140" s="22">
        <v>-1.35E-2</v>
      </c>
      <c r="EZ140" s="22"/>
      <c r="FA140" s="22"/>
      <c r="FB140" s="22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2">
        <v>-1.11E-2</v>
      </c>
      <c r="DO141" s="343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134">
        <v>-2.2000000000000001E-3</v>
      </c>
      <c r="EL141" s="92">
        <v>-8.8000000000000005E-3</v>
      </c>
      <c r="EM141" s="87">
        <v>-4.7999999999999996E-3</v>
      </c>
      <c r="EN141" s="132">
        <v>1E-3</v>
      </c>
      <c r="EO141" s="22">
        <v>-5.0000000000000001E-4</v>
      </c>
      <c r="EP141" s="85">
        <v>-1.32E-2</v>
      </c>
      <c r="EQ141" s="130">
        <v>-1.0699999999999999E-2</v>
      </c>
      <c r="ER141" s="48">
        <v>-7.4000000000000003E-3</v>
      </c>
      <c r="ES141" s="85">
        <v>-5.5999999999999999E-3</v>
      </c>
      <c r="ET141" s="134">
        <v>-6.4999999999999997E-3</v>
      </c>
      <c r="EU141" s="22">
        <v>-6.6E-3</v>
      </c>
      <c r="EV141" s="86">
        <v>-6.9999999999999999E-4</v>
      </c>
      <c r="EW141" s="108">
        <v>-1.2999999999999999E-3</v>
      </c>
      <c r="EX141" s="92">
        <v>-1.09E-2</v>
      </c>
      <c r="EY141" s="92">
        <v>-2.5600000000000001E-2</v>
      </c>
      <c r="EZ141" s="92"/>
      <c r="FA141" s="92"/>
      <c r="FB141" s="92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3">
        <v>-8.3900000000000002E-2</v>
      </c>
      <c r="DO142" s="343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132">
        <v>-2.3999999999999998E-3</v>
      </c>
      <c r="EL142" s="22">
        <v>-1.38E-2</v>
      </c>
      <c r="EM142" s="85">
        <v>-1.7600000000000001E-2</v>
      </c>
      <c r="EN142" s="130">
        <v>-2.7699999999999999E-2</v>
      </c>
      <c r="EO142" s="48">
        <v>-1.72E-2</v>
      </c>
      <c r="EP142" s="87">
        <v>-1.9800000000000002E-2</v>
      </c>
      <c r="EQ142" s="134">
        <v>-1.15E-2</v>
      </c>
      <c r="ER142" s="22">
        <v>-3.3599999999999998E-2</v>
      </c>
      <c r="ES142" s="86">
        <v>-1.32E-2</v>
      </c>
      <c r="ET142" s="135">
        <v>-1.4200000000000001E-2</v>
      </c>
      <c r="EU142" s="31">
        <v>-1.3299999999999999E-2</v>
      </c>
      <c r="EV142" s="91">
        <v>-1.32E-2</v>
      </c>
      <c r="EW142" s="110">
        <v>-7.1000000000000004E-3</v>
      </c>
      <c r="EX142" s="22">
        <v>-1.3899999999999999E-2</v>
      </c>
      <c r="EY142" s="16">
        <v>-3.6600000000000001E-2</v>
      </c>
      <c r="EZ142" s="16"/>
      <c r="FA142" s="16"/>
      <c r="FB142" s="16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4">
        <v>-8.5199999999999998E-2</v>
      </c>
      <c r="DO143" s="343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130">
        <v>-3.2399999999999998E-2</v>
      </c>
      <c r="EL143" s="48">
        <v>-3.73E-2</v>
      </c>
      <c r="EM143" s="90">
        <v>-5.4199999999999998E-2</v>
      </c>
      <c r="EN143" s="129">
        <v>-5.5100000000000003E-2</v>
      </c>
      <c r="EO143" s="41">
        <v>-6.1199999999999997E-2</v>
      </c>
      <c r="EP143" s="90">
        <v>-6.3700000000000007E-2</v>
      </c>
      <c r="EQ143" s="129">
        <v>-6.9099999999999995E-2</v>
      </c>
      <c r="ER143" s="41">
        <v>-7.1199999999999999E-2</v>
      </c>
      <c r="ES143" s="90">
        <v>-7.7200000000000005E-2</v>
      </c>
      <c r="ET143" s="129">
        <v>-7.0999999999999994E-2</v>
      </c>
      <c r="EU143" s="41">
        <v>-8.3299999999999999E-2</v>
      </c>
      <c r="EV143" s="90">
        <v>-0.1116</v>
      </c>
      <c r="EW143" s="106">
        <v>-0.1137</v>
      </c>
      <c r="EX143" s="41">
        <v>-0.10100000000000001</v>
      </c>
      <c r="EY143" s="41">
        <v>-9.2999999999999999E-2</v>
      </c>
      <c r="EZ143" s="41"/>
      <c r="FA143" s="41"/>
      <c r="FB143" s="41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0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83"/>
      <c r="EO144" s="57"/>
      <c r="EP144" s="84"/>
      <c r="EQ144" s="83"/>
      <c r="ER144" s="57"/>
      <c r="ES144" s="84"/>
      <c r="ET144" s="83"/>
      <c r="EU144" s="57"/>
      <c r="EV144" s="84"/>
      <c r="EW144" s="113"/>
      <c r="EX144" s="57"/>
      <c r="EY144" s="84"/>
      <c r="EZ144" s="8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5">
        <v>2.5600000000000001E-2</v>
      </c>
      <c r="DO145" s="344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11">
        <v>2.2100000000000002E-2</v>
      </c>
      <c r="EL145" s="243">
        <v>1.8599999999999998E-2</v>
      </c>
      <c r="EM145" s="220">
        <v>3.04E-2</v>
      </c>
      <c r="EN145" s="267">
        <v>2.06E-2</v>
      </c>
      <c r="EO145" s="216">
        <v>1.1599999999999999E-2</v>
      </c>
      <c r="EP145" s="222">
        <v>1.8800000000000001E-2</v>
      </c>
      <c r="EQ145" s="245">
        <v>1.43E-2</v>
      </c>
      <c r="ER145" s="244">
        <v>1.9900000000000001E-2</v>
      </c>
      <c r="ES145" s="210">
        <v>3.2500000000000001E-2</v>
      </c>
      <c r="ET145" s="215">
        <v>2.1100000000000001E-2</v>
      </c>
      <c r="EU145" s="216">
        <v>3.5000000000000001E-3</v>
      </c>
      <c r="EV145" s="210">
        <v>1.9400000000000001E-2</v>
      </c>
      <c r="EW145" s="216">
        <v>1.1900000000000001E-2</v>
      </c>
      <c r="EX145" s="240">
        <v>1.2699999999999999E-2</v>
      </c>
      <c r="EY145" s="203">
        <v>3.8800000000000001E-2</v>
      </c>
      <c r="EZ145" t="s">
        <v>62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6">
        <v>-2.0899999999999998E-2</v>
      </c>
      <c r="DO146" s="344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15">
        <v>-3.2399999999999998E-2</v>
      </c>
      <c r="EL146" s="209">
        <v>-1.1599999999999999E-2</v>
      </c>
      <c r="EM146" s="204">
        <v>-7.1099999999999997E-2</v>
      </c>
      <c r="EN146" s="239">
        <v>-1.43E-2</v>
      </c>
      <c r="EO146" s="209">
        <v>-1.6299999999999999E-2</v>
      </c>
      <c r="EP146" s="210">
        <v>-1.9300000000000001E-2</v>
      </c>
      <c r="EQ146" s="214">
        <v>-2.2100000000000002E-2</v>
      </c>
      <c r="ER146" s="209">
        <v>-2.2100000000000002E-2</v>
      </c>
      <c r="ES146" s="242">
        <v>-2.7699999999999999E-2</v>
      </c>
      <c r="ET146" s="212">
        <v>-4.2999999999999997E-2</v>
      </c>
      <c r="EU146" s="240">
        <v>-1.23E-2</v>
      </c>
      <c r="EV146" s="204">
        <v>-2.8299999999999999E-2</v>
      </c>
      <c r="EW146" s="209">
        <v>-6.4000000000000003E-3</v>
      </c>
      <c r="EX146" s="209">
        <v>-2.0299999999999999E-2</v>
      </c>
      <c r="EY146" s="205">
        <v>-4.3200000000000002E-2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5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K147" s="138"/>
      <c r="EL147" s="139"/>
      <c r="EM147" s="220">
        <v>2.29E-2</v>
      </c>
      <c r="EN147" s="138"/>
      <c r="EO147" s="139"/>
      <c r="EP147" s="222">
        <v>3.04E-2</v>
      </c>
      <c r="EQ147" s="138"/>
      <c r="ER147" s="139"/>
      <c r="ES147" s="210">
        <v>1.8700000000000001E-2</v>
      </c>
      <c r="ET147" s="138"/>
      <c r="EU147" s="139"/>
      <c r="EV147" s="203">
        <v>2.7E-2</v>
      </c>
      <c r="EY147" s="203">
        <v>3.9399999999999998E-2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7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K148" s="138"/>
      <c r="EL148" s="139" t="s">
        <v>62</v>
      </c>
      <c r="EM148" s="204">
        <v>-5.4199999999999998E-2</v>
      </c>
      <c r="EN148" s="138" t="s">
        <v>62</v>
      </c>
      <c r="EO148" s="139" t="s">
        <v>62</v>
      </c>
      <c r="EP148" s="205">
        <v>-1.7299999999999999E-2</v>
      </c>
      <c r="EQ148" s="138" t="s">
        <v>62</v>
      </c>
      <c r="ER148" s="139" t="s">
        <v>62</v>
      </c>
      <c r="ES148" s="242">
        <v>-2.64E-2</v>
      </c>
      <c r="ET148" s="138" t="s">
        <v>62</v>
      </c>
      <c r="EU148" s="139" t="s">
        <v>62</v>
      </c>
      <c r="EV148" s="221">
        <v>-4.2000000000000003E-2</v>
      </c>
      <c r="EW148" t="s">
        <v>62</v>
      </c>
      <c r="EX148" t="s">
        <v>62</v>
      </c>
      <c r="EY148" s="205">
        <v>-5.2600000000000001E-2</v>
      </c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2"/>
      <c r="BV149" s="190"/>
      <c r="BW149" s="296"/>
      <c r="BX149" s="292"/>
      <c r="BY149" s="190"/>
      <c r="BZ149" s="296"/>
      <c r="CA149" s="292"/>
      <c r="CB149" s="190"/>
      <c r="CC149" s="296"/>
      <c r="CD149" s="292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8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61">
        <v>85.14</v>
      </c>
      <c r="EL149" s="257">
        <v>76.47</v>
      </c>
      <c r="EM149" s="262">
        <v>1.3297000000000001</v>
      </c>
      <c r="EN149" s="261">
        <v>0.90539999999999998</v>
      </c>
      <c r="EO149" s="257">
        <v>1.3319000000000001</v>
      </c>
      <c r="EP149" s="262">
        <v>0.90739999999999998</v>
      </c>
      <c r="EQ149" s="261">
        <v>1.3334999999999999</v>
      </c>
      <c r="ER149" s="257">
        <v>1.3344</v>
      </c>
      <c r="ES149" s="262">
        <v>1.3351</v>
      </c>
      <c r="ET149" s="261">
        <v>1.3360000000000001</v>
      </c>
      <c r="EU149" s="257">
        <v>1.3384</v>
      </c>
      <c r="EV149" s="262">
        <v>1.3441000000000001</v>
      </c>
      <c r="EW149" s="257">
        <v>1.3435999999999999</v>
      </c>
      <c r="EX149" s="257">
        <v>1.3420000000000001</v>
      </c>
      <c r="EY149" s="257">
        <v>1.3455999999999999</v>
      </c>
      <c r="EZ149" s="50"/>
      <c r="FA149" s="50"/>
      <c r="FB149" s="191"/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7" t="s">
        <v>39</v>
      </c>
      <c r="DO150" s="345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42" t="s">
        <v>70</v>
      </c>
      <c r="EL150" s="168" t="s">
        <v>67</v>
      </c>
      <c r="EM150" s="180" t="s">
        <v>42</v>
      </c>
      <c r="EN150" s="200" t="s">
        <v>68</v>
      </c>
      <c r="EO150" s="119" t="s">
        <v>42</v>
      </c>
      <c r="EP150" s="186" t="s">
        <v>68</v>
      </c>
      <c r="EQ150" s="158" t="s">
        <v>42</v>
      </c>
      <c r="ER150" s="119" t="s">
        <v>42</v>
      </c>
      <c r="ES150" s="180" t="s">
        <v>42</v>
      </c>
      <c r="ET150" s="158" t="s">
        <v>42</v>
      </c>
      <c r="EU150" s="119" t="s">
        <v>42</v>
      </c>
      <c r="EV150" s="180" t="s">
        <v>42</v>
      </c>
      <c r="EW150" s="119" t="s">
        <v>42</v>
      </c>
      <c r="EX150" s="119" t="s">
        <v>42</v>
      </c>
      <c r="EY150" s="119" t="s">
        <v>42</v>
      </c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70">SUM(BS136, -BS143)</f>
        <v>3.2199999999999999E-2</v>
      </c>
      <c r="BT151" s="120">
        <f t="shared" si="370"/>
        <v>4.6799999999999994E-2</v>
      </c>
      <c r="BU151" s="179">
        <f t="shared" si="370"/>
        <v>6.4299999999999996E-2</v>
      </c>
      <c r="BV151" s="146">
        <f t="shared" si="370"/>
        <v>8.9200000000000002E-2</v>
      </c>
      <c r="BW151" s="120">
        <f t="shared" si="370"/>
        <v>8.8700000000000001E-2</v>
      </c>
      <c r="BX151" s="179">
        <f t="shared" si="370"/>
        <v>8.77E-2</v>
      </c>
      <c r="BY151" s="224">
        <f t="shared" si="370"/>
        <v>8.2400000000000001E-2</v>
      </c>
      <c r="BZ151" s="15">
        <f t="shared" si="370"/>
        <v>9.1600000000000001E-2</v>
      </c>
      <c r="CA151" s="151">
        <f t="shared" si="370"/>
        <v>9.0400000000000008E-2</v>
      </c>
      <c r="CB151" s="146">
        <f t="shared" si="370"/>
        <v>0.15129999999999999</v>
      </c>
      <c r="CC151" s="120">
        <f t="shared" si="370"/>
        <v>0.15250000000000002</v>
      </c>
      <c r="CD151" s="179">
        <f t="shared" si="370"/>
        <v>0.184</v>
      </c>
      <c r="CE151" s="146">
        <f t="shared" si="370"/>
        <v>0.1986</v>
      </c>
      <c r="CF151" s="120">
        <f t="shared" si="370"/>
        <v>0.18729999999999999</v>
      </c>
      <c r="CG151" s="179">
        <f t="shared" si="370"/>
        <v>0.19839999999999999</v>
      </c>
      <c r="CH151" s="146">
        <f t="shared" si="370"/>
        <v>0.20330000000000001</v>
      </c>
      <c r="CI151" s="120">
        <f t="shared" si="370"/>
        <v>0.2079</v>
      </c>
      <c r="CJ151" s="179">
        <f t="shared" si="370"/>
        <v>0.20080000000000001</v>
      </c>
      <c r="CK151" s="146">
        <f t="shared" si="370"/>
        <v>0.1918</v>
      </c>
      <c r="CL151" s="120">
        <f t="shared" ref="CL151:CM151" si="371">SUM(CL136, -CL143)</f>
        <v>0.21650000000000003</v>
      </c>
      <c r="CM151" s="179">
        <f t="shared" si="371"/>
        <v>0.22700000000000001</v>
      </c>
      <c r="CN151" s="146">
        <f t="shared" ref="CN151:CW151" si="372">SUM(CN136, -CN143)</f>
        <v>0.214</v>
      </c>
      <c r="CO151" s="120">
        <f t="shared" si="372"/>
        <v>0.21229999999999999</v>
      </c>
      <c r="CP151" s="179">
        <f t="shared" si="372"/>
        <v>0.2079</v>
      </c>
      <c r="CQ151" s="146">
        <f t="shared" si="372"/>
        <v>0.1575</v>
      </c>
      <c r="CR151" s="120">
        <f t="shared" si="372"/>
        <v>0.1694</v>
      </c>
      <c r="CS151" s="179">
        <f t="shared" si="372"/>
        <v>0.1953</v>
      </c>
      <c r="CT151" s="144">
        <f t="shared" si="372"/>
        <v>0.17520000000000002</v>
      </c>
      <c r="CU151" s="120">
        <f t="shared" si="372"/>
        <v>0.1759</v>
      </c>
      <c r="CV151" s="179">
        <f t="shared" si="372"/>
        <v>0.1782</v>
      </c>
      <c r="CW151" s="146">
        <f t="shared" si="372"/>
        <v>0.19940000000000002</v>
      </c>
      <c r="CX151" s="120">
        <f t="shared" ref="CX151" si="373">SUM(CX136, -CX143)</f>
        <v>0.1694</v>
      </c>
      <c r="CY151" s="179">
        <f t="shared" ref="CY151" si="374">SUM(CY136, -CY143)</f>
        <v>0.13890000000000002</v>
      </c>
      <c r="CZ151" s="144">
        <f t="shared" ref="CZ151:DN151" si="375">SUM(CZ136, -CZ143)</f>
        <v>0.14529999999999998</v>
      </c>
      <c r="DA151" s="116">
        <f t="shared" si="375"/>
        <v>0.14479999999999998</v>
      </c>
      <c r="DB151" s="179">
        <f t="shared" si="375"/>
        <v>0.14679999999999999</v>
      </c>
      <c r="DC151" s="146">
        <f t="shared" si="375"/>
        <v>0.1696</v>
      </c>
      <c r="DD151" s="120">
        <f t="shared" si="375"/>
        <v>0.17349999999999999</v>
      </c>
      <c r="DE151" s="176">
        <f t="shared" si="375"/>
        <v>0.1449</v>
      </c>
      <c r="DF151" s="144">
        <f t="shared" si="375"/>
        <v>0.16470000000000001</v>
      </c>
      <c r="DG151" s="116">
        <f t="shared" si="375"/>
        <v>0.15709999999999999</v>
      </c>
      <c r="DH151" s="176">
        <f t="shared" si="375"/>
        <v>0.16420000000000001</v>
      </c>
      <c r="DI151" s="146">
        <f t="shared" si="375"/>
        <v>0.16120000000000001</v>
      </c>
      <c r="DJ151" s="116">
        <f t="shared" si="375"/>
        <v>0.17860000000000001</v>
      </c>
      <c r="DK151" s="179">
        <f t="shared" si="375"/>
        <v>0.19020000000000001</v>
      </c>
      <c r="DL151" s="120">
        <f t="shared" si="375"/>
        <v>0.1643</v>
      </c>
      <c r="DM151" s="116">
        <f t="shared" si="375"/>
        <v>0.1678</v>
      </c>
      <c r="DN151" s="335">
        <f t="shared" si="375"/>
        <v>0.1502</v>
      </c>
      <c r="DO151" s="346">
        <f>SUM(DO136, -DO143,)</f>
        <v>0</v>
      </c>
      <c r="DP151" s="115">
        <f t="shared" ref="DP151:DZ151" si="376">SUM(DP136, -DP143)</f>
        <v>0.17080000000000001</v>
      </c>
      <c r="DQ151" s="175">
        <f t="shared" si="376"/>
        <v>0.19900000000000001</v>
      </c>
      <c r="DR151" s="153">
        <f t="shared" si="376"/>
        <v>0.2175</v>
      </c>
      <c r="DS151" s="115">
        <f t="shared" si="376"/>
        <v>0.25130000000000002</v>
      </c>
      <c r="DT151" s="175">
        <f t="shared" si="376"/>
        <v>0.25900000000000001</v>
      </c>
      <c r="DU151" s="153">
        <f t="shared" si="376"/>
        <v>0.25219999999999998</v>
      </c>
      <c r="DV151" s="115">
        <f t="shared" si="376"/>
        <v>0.30459999999999998</v>
      </c>
      <c r="DW151" s="175">
        <f t="shared" si="376"/>
        <v>0.32619999999999999</v>
      </c>
      <c r="DX151" s="115">
        <f t="shared" si="376"/>
        <v>0.29630000000000001</v>
      </c>
      <c r="DY151" s="115">
        <f t="shared" si="376"/>
        <v>0.30780000000000002</v>
      </c>
      <c r="DZ151" s="115">
        <f t="shared" si="376"/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77">SUM(EC136, -EC143)</f>
        <v>0</v>
      </c>
      <c r="ED151" s="6">
        <f t="shared" si="377"/>
        <v>0</v>
      </c>
      <c r="EE151" s="6">
        <f t="shared" si="377"/>
        <v>0</v>
      </c>
      <c r="EF151" s="6">
        <f t="shared" si="377"/>
        <v>0</v>
      </c>
      <c r="EG151" s="6">
        <f t="shared" si="377"/>
        <v>0</v>
      </c>
      <c r="EH151" s="6">
        <f t="shared" si="377"/>
        <v>0</v>
      </c>
      <c r="EI151" s="6">
        <f t="shared" si="377"/>
        <v>0</v>
      </c>
      <c r="EK151" s="146">
        <f t="shared" ref="EK151:FB151" si="378">SUM(EK136, -EK143)</f>
        <v>5.45E-2</v>
      </c>
      <c r="EL151" s="208">
        <f t="shared" si="378"/>
        <v>6.4100000000000004E-2</v>
      </c>
      <c r="EM151" s="179">
        <f t="shared" si="378"/>
        <v>7.7100000000000002E-2</v>
      </c>
      <c r="EN151" s="144">
        <f t="shared" si="378"/>
        <v>7.7899999999999997E-2</v>
      </c>
      <c r="EO151" s="120">
        <f t="shared" si="378"/>
        <v>8.8499999999999995E-2</v>
      </c>
      <c r="EP151" s="176">
        <f t="shared" si="378"/>
        <v>0.10680000000000001</v>
      </c>
      <c r="EQ151" s="146">
        <f t="shared" si="378"/>
        <v>0.1021</v>
      </c>
      <c r="ER151" s="120">
        <f t="shared" si="378"/>
        <v>0.10980000000000001</v>
      </c>
      <c r="ES151" s="179">
        <f t="shared" si="378"/>
        <v>0.114</v>
      </c>
      <c r="ET151" s="146">
        <f t="shared" si="378"/>
        <v>0.1217</v>
      </c>
      <c r="EU151" s="120">
        <f t="shared" si="378"/>
        <v>0.13589999999999999</v>
      </c>
      <c r="EV151" s="179">
        <f t="shared" si="378"/>
        <v>0.16689999999999999</v>
      </c>
      <c r="EW151" s="120">
        <f t="shared" si="378"/>
        <v>0.1653</v>
      </c>
      <c r="EX151" s="120">
        <f t="shared" si="378"/>
        <v>0.15570000000000001</v>
      </c>
      <c r="EY151" s="120">
        <f t="shared" ref="EY151" si="379">SUM(EY136, -EY143)</f>
        <v>0.17480000000000001</v>
      </c>
      <c r="EZ151" s="6">
        <f t="shared" si="378"/>
        <v>0</v>
      </c>
      <c r="FA151" s="6">
        <f t="shared" si="378"/>
        <v>0</v>
      </c>
      <c r="FB151" s="6">
        <f t="shared" si="378"/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80">SUM(GU136, -GU143)</f>
        <v>0</v>
      </c>
      <c r="GV151" s="6">
        <f t="shared" si="380"/>
        <v>0</v>
      </c>
      <c r="GW151" s="6">
        <f t="shared" si="380"/>
        <v>0</v>
      </c>
      <c r="GX151" s="6">
        <f t="shared" si="380"/>
        <v>0</v>
      </c>
      <c r="GY151" s="6">
        <f t="shared" si="380"/>
        <v>0</v>
      </c>
      <c r="GZ151" s="6">
        <f t="shared" si="380"/>
        <v>0</v>
      </c>
      <c r="HA151" s="6">
        <f t="shared" si="380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81">SUM(JM136, -JM143)</f>
        <v>0</v>
      </c>
      <c r="JN151" s="6">
        <f t="shared" si="381"/>
        <v>0</v>
      </c>
      <c r="JO151" s="6">
        <f t="shared" si="381"/>
        <v>0</v>
      </c>
      <c r="JP151" s="6">
        <f t="shared" si="381"/>
        <v>0</v>
      </c>
      <c r="JQ151" s="6">
        <f t="shared" si="381"/>
        <v>0</v>
      </c>
      <c r="JR151" s="6">
        <f t="shared" si="381"/>
        <v>0</v>
      </c>
      <c r="JS151" s="6">
        <f t="shared" si="381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7" t="s">
        <v>40</v>
      </c>
      <c r="DO152" s="345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200" t="s">
        <v>67</v>
      </c>
      <c r="EL152" s="123" t="s">
        <v>63</v>
      </c>
      <c r="EM152" s="183" t="s">
        <v>49</v>
      </c>
      <c r="EN152" s="158" t="s">
        <v>42</v>
      </c>
      <c r="EO152" s="168" t="s">
        <v>68</v>
      </c>
      <c r="EP152" s="182" t="s">
        <v>65</v>
      </c>
      <c r="EQ152" s="200" t="s">
        <v>68</v>
      </c>
      <c r="ER152" s="168" t="s">
        <v>68</v>
      </c>
      <c r="ES152" s="186" t="s">
        <v>68</v>
      </c>
      <c r="ET152" s="200" t="s">
        <v>68</v>
      </c>
      <c r="EU152" s="168" t="s">
        <v>68</v>
      </c>
      <c r="EV152" s="174" t="s">
        <v>70</v>
      </c>
      <c r="EW152" s="168" t="s">
        <v>68</v>
      </c>
      <c r="EX152" s="168" t="s">
        <v>68</v>
      </c>
      <c r="EY152" s="114" t="s">
        <v>70</v>
      </c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82">SUM(BS137, -BS143)</f>
        <v>3.0700000000000002E-2</v>
      </c>
      <c r="BT153" s="120">
        <f t="shared" si="382"/>
        <v>0.04</v>
      </c>
      <c r="BU153" s="273">
        <f t="shared" si="382"/>
        <v>5.1200000000000002E-2</v>
      </c>
      <c r="BV153" s="144">
        <f t="shared" si="382"/>
        <v>7.3599999999999999E-2</v>
      </c>
      <c r="BW153" s="116">
        <f t="shared" si="382"/>
        <v>7.8399999999999997E-2</v>
      </c>
      <c r="BX153" s="176">
        <f t="shared" si="382"/>
        <v>7.8899999999999998E-2</v>
      </c>
      <c r="BY153" s="226">
        <f t="shared" si="382"/>
        <v>7.8299999999999995E-2</v>
      </c>
      <c r="BZ153" s="93">
        <f t="shared" si="382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83">SUM(CD136, -CD142)</f>
        <v>0.16889999999999999</v>
      </c>
      <c r="CE153" s="146">
        <f t="shared" si="383"/>
        <v>0.192</v>
      </c>
      <c r="CF153" s="120">
        <f t="shared" si="383"/>
        <v>0.17859999999999998</v>
      </c>
      <c r="CG153" s="179">
        <f t="shared" si="383"/>
        <v>0.18529999999999999</v>
      </c>
      <c r="CH153" s="146">
        <f t="shared" si="383"/>
        <v>0.18770000000000001</v>
      </c>
      <c r="CI153" s="120">
        <f t="shared" si="383"/>
        <v>0.20629999999999998</v>
      </c>
      <c r="CJ153" s="179">
        <f t="shared" si="383"/>
        <v>0.2006</v>
      </c>
      <c r="CK153" s="146">
        <f t="shared" si="383"/>
        <v>0.18179999999999999</v>
      </c>
      <c r="CL153" s="120">
        <f t="shared" ref="CL153:CM153" si="384">SUM(CL136, -CL142)</f>
        <v>0.20540000000000003</v>
      </c>
      <c r="CM153" s="179">
        <f t="shared" si="384"/>
        <v>0.21290000000000001</v>
      </c>
      <c r="CN153" s="146">
        <f t="shared" ref="CN153:CW153" si="385">SUM(CN136, -CN142)</f>
        <v>0.20479999999999998</v>
      </c>
      <c r="CO153" s="120">
        <f t="shared" si="385"/>
        <v>0.1968</v>
      </c>
      <c r="CP153" s="179">
        <f t="shared" si="385"/>
        <v>0.1893</v>
      </c>
      <c r="CQ153" s="144">
        <f t="shared" si="385"/>
        <v>0.1474</v>
      </c>
      <c r="CR153" s="116">
        <f t="shared" si="385"/>
        <v>0.15039999999999998</v>
      </c>
      <c r="CS153" s="176">
        <f t="shared" si="385"/>
        <v>0.1711</v>
      </c>
      <c r="CT153" s="146">
        <f t="shared" si="385"/>
        <v>0.15210000000000001</v>
      </c>
      <c r="CU153" s="116">
        <f t="shared" si="385"/>
        <v>0.1754</v>
      </c>
      <c r="CV153" s="179">
        <f t="shared" si="385"/>
        <v>0.16689999999999999</v>
      </c>
      <c r="CW153" s="146">
        <f t="shared" si="385"/>
        <v>0.1678</v>
      </c>
      <c r="CX153" s="120">
        <f t="shared" ref="CX153" si="386">SUM(CX136, -CX142)</f>
        <v>0.1532</v>
      </c>
      <c r="CY153" s="176">
        <f t="shared" ref="CY153:DD153" si="387">SUM(CY136, -CY142)</f>
        <v>0.13570000000000002</v>
      </c>
      <c r="CZ153" s="146">
        <f t="shared" si="387"/>
        <v>0.12609999999999999</v>
      </c>
      <c r="DA153" s="120">
        <f t="shared" si="387"/>
        <v>0.1173</v>
      </c>
      <c r="DB153" s="176">
        <f t="shared" si="387"/>
        <v>0.14629999999999999</v>
      </c>
      <c r="DC153" s="144">
        <f t="shared" si="387"/>
        <v>0.15229999999999999</v>
      </c>
      <c r="DD153" s="116">
        <f t="shared" si="387"/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0">
        <f>SUM(DN136, -DN142)</f>
        <v>0.1489</v>
      </c>
      <c r="DO153" s="346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 t="shared" ref="DR153:EC153" si="388">SUM(DR136, -DR142)</f>
        <v>0.16519999999999999</v>
      </c>
      <c r="DS153" s="116">
        <f t="shared" si="388"/>
        <v>0.20350000000000001</v>
      </c>
      <c r="DT153" s="176">
        <f t="shared" si="388"/>
        <v>0.1923</v>
      </c>
      <c r="DU153" s="144">
        <f t="shared" si="388"/>
        <v>0.2001</v>
      </c>
      <c r="DV153" s="116">
        <f t="shared" si="388"/>
        <v>0.2747</v>
      </c>
      <c r="DW153" s="176">
        <f t="shared" si="388"/>
        <v>0.27759999999999996</v>
      </c>
      <c r="DX153" s="116">
        <f t="shared" si="388"/>
        <v>0.26690000000000003</v>
      </c>
      <c r="DY153" s="116">
        <f t="shared" si="388"/>
        <v>0.26800000000000002</v>
      </c>
      <c r="DZ153" s="116">
        <f t="shared" si="388"/>
        <v>0.29530000000000001</v>
      </c>
      <c r="EA153" s="6">
        <f t="shared" si="388"/>
        <v>0</v>
      </c>
      <c r="EB153" s="6">
        <f t="shared" si="388"/>
        <v>0</v>
      </c>
      <c r="EC153" s="6">
        <f t="shared" si="388"/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166">
        <f t="shared" ref="EK153:EX153" si="389">SUM(EK137, -EK143)</f>
        <v>4.36E-2</v>
      </c>
      <c r="EL153" s="116">
        <f t="shared" si="389"/>
        <v>5.7700000000000001E-2</v>
      </c>
      <c r="EM153" s="179">
        <f t="shared" si="389"/>
        <v>7.2899999999999993E-2</v>
      </c>
      <c r="EN153" s="146">
        <f t="shared" si="389"/>
        <v>7.4400000000000008E-2</v>
      </c>
      <c r="EO153" s="116">
        <f t="shared" si="389"/>
        <v>8.5499999999999993E-2</v>
      </c>
      <c r="EP153" s="179">
        <f t="shared" si="389"/>
        <v>8.4000000000000005E-2</v>
      </c>
      <c r="EQ153" s="144">
        <f t="shared" si="389"/>
        <v>9.01E-2</v>
      </c>
      <c r="ER153" s="116">
        <f t="shared" si="389"/>
        <v>9.9900000000000003E-2</v>
      </c>
      <c r="ES153" s="176">
        <f t="shared" si="389"/>
        <v>0.112</v>
      </c>
      <c r="ET153" s="144">
        <f t="shared" si="389"/>
        <v>9.5000000000000001E-2</v>
      </c>
      <c r="EU153" s="116">
        <f t="shared" si="389"/>
        <v>0.1108</v>
      </c>
      <c r="EV153" s="179">
        <f t="shared" si="389"/>
        <v>0.13300000000000001</v>
      </c>
      <c r="EW153" s="116">
        <f t="shared" si="389"/>
        <v>0.14560000000000001</v>
      </c>
      <c r="EX153" s="116">
        <f t="shared" si="389"/>
        <v>0.14100000000000001</v>
      </c>
      <c r="EY153" s="120">
        <f>SUM(EY137, -EY143)</f>
        <v>0.15379999999999999</v>
      </c>
      <c r="EZ153" s="6">
        <f>SUM(EZ136, -EZ137,)</f>
        <v>0</v>
      </c>
      <c r="FA153" s="6">
        <f>SUM(FA142, -FA143)</f>
        <v>0</v>
      </c>
      <c r="FB153" s="6">
        <f>SUM(FB136, -FB137)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1" t="s">
        <v>52</v>
      </c>
      <c r="DO154" s="345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63" t="s">
        <v>63</v>
      </c>
      <c r="EL154" s="117" t="s">
        <v>70</v>
      </c>
      <c r="EM154" s="184" t="s">
        <v>60</v>
      </c>
      <c r="EN154" s="164" t="s">
        <v>55</v>
      </c>
      <c r="EO154" s="123" t="s">
        <v>65</v>
      </c>
      <c r="EP154" s="180" t="s">
        <v>42</v>
      </c>
      <c r="EQ154" s="163" t="s">
        <v>65</v>
      </c>
      <c r="ER154" s="123" t="s">
        <v>65</v>
      </c>
      <c r="ES154" s="182" t="s">
        <v>65</v>
      </c>
      <c r="ET154" s="152" t="s">
        <v>70</v>
      </c>
      <c r="EU154" s="114" t="s">
        <v>70</v>
      </c>
      <c r="EV154" s="186" t="s">
        <v>68</v>
      </c>
      <c r="EW154" s="114" t="s">
        <v>70</v>
      </c>
      <c r="EX154" s="114" t="s">
        <v>70</v>
      </c>
      <c r="EY154" s="168" t="s">
        <v>68</v>
      </c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90">SUM(CD137, -CD143)</f>
        <v>0.1298</v>
      </c>
      <c r="CE155" s="146">
        <f t="shared" si="390"/>
        <v>0.1429</v>
      </c>
      <c r="CF155" s="115">
        <f t="shared" si="390"/>
        <v>0.126</v>
      </c>
      <c r="CG155" s="175">
        <f t="shared" si="390"/>
        <v>0.12959999999999999</v>
      </c>
      <c r="CH155" s="144">
        <f t="shared" si="390"/>
        <v>0.1366</v>
      </c>
      <c r="CI155" s="120">
        <f t="shared" si="390"/>
        <v>0.14180000000000001</v>
      </c>
      <c r="CJ155" s="176">
        <f t="shared" si="390"/>
        <v>0.14780000000000001</v>
      </c>
      <c r="CK155" s="144">
        <f t="shared" si="390"/>
        <v>0.13750000000000001</v>
      </c>
      <c r="CL155" s="116">
        <f t="shared" ref="CL155:CM155" si="391">SUM(CL137, -CL143)</f>
        <v>0.1341</v>
      </c>
      <c r="CM155" s="176">
        <f t="shared" si="391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92">SUM(CR136, -CR141)</f>
        <v>0.11309999999999999</v>
      </c>
      <c r="CS155" s="179">
        <f t="shared" si="392"/>
        <v>0.1384</v>
      </c>
      <c r="CT155" s="146">
        <f t="shared" si="392"/>
        <v>0.1246</v>
      </c>
      <c r="CU155" s="120">
        <f t="shared" si="392"/>
        <v>0.1623</v>
      </c>
      <c r="CV155" s="176">
        <f t="shared" si="392"/>
        <v>0.13750000000000001</v>
      </c>
      <c r="CW155" s="144">
        <f t="shared" si="392"/>
        <v>0.1278</v>
      </c>
      <c r="CX155" s="116">
        <f t="shared" ref="CX155" si="393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2">
        <f>SUM(DN137, -DN143)</f>
        <v>0.13969999999999999</v>
      </c>
      <c r="DO155" s="346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 t="shared" ref="DT155:EA155" si="394">SUM(DT136, -DT141)</f>
        <v>0.1739</v>
      </c>
      <c r="DU155" s="146">
        <f t="shared" si="394"/>
        <v>0.17580000000000001</v>
      </c>
      <c r="DV155" s="118">
        <f t="shared" si="394"/>
        <v>0.21129999999999999</v>
      </c>
      <c r="DW155" s="179">
        <f t="shared" si="394"/>
        <v>0.22099999999999997</v>
      </c>
      <c r="DX155" s="118">
        <f t="shared" si="394"/>
        <v>0.20910000000000001</v>
      </c>
      <c r="DY155" s="118">
        <f t="shared" si="394"/>
        <v>0.21890000000000001</v>
      </c>
      <c r="DZ155" s="118">
        <f t="shared" si="394"/>
        <v>0.2334</v>
      </c>
      <c r="EA155" s="6">
        <f t="shared" si="394"/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44">
        <f t="shared" ref="EK155:EX155" si="395">SUM(EK138, -EK143)</f>
        <v>3.4200000000000001E-2</v>
      </c>
      <c r="EL155" s="120">
        <f t="shared" si="395"/>
        <v>5.4199999999999998E-2</v>
      </c>
      <c r="EM155" s="179">
        <f t="shared" si="395"/>
        <v>6.9499999999999992E-2</v>
      </c>
      <c r="EN155" s="148">
        <f t="shared" si="395"/>
        <v>7.0900000000000005E-2</v>
      </c>
      <c r="EO155" s="120">
        <f t="shared" si="395"/>
        <v>8.3599999999999994E-2</v>
      </c>
      <c r="EP155" s="179">
        <f t="shared" si="395"/>
        <v>8.2400000000000001E-2</v>
      </c>
      <c r="EQ155" s="146">
        <f t="shared" si="395"/>
        <v>8.5699999999999998E-2</v>
      </c>
      <c r="ER155" s="120">
        <f t="shared" si="395"/>
        <v>8.8999999999999996E-2</v>
      </c>
      <c r="ES155" s="179">
        <f t="shared" si="395"/>
        <v>0.10600000000000001</v>
      </c>
      <c r="ET155" s="146">
        <f t="shared" si="395"/>
        <v>8.6499999999999994E-2</v>
      </c>
      <c r="EU155" s="120">
        <f t="shared" si="395"/>
        <v>9.8500000000000004E-2</v>
      </c>
      <c r="EV155" s="176">
        <f t="shared" si="395"/>
        <v>0.13159999999999999</v>
      </c>
      <c r="EW155" s="120">
        <f t="shared" si="395"/>
        <v>0.13169999999999998</v>
      </c>
      <c r="EX155" s="120">
        <f t="shared" si="395"/>
        <v>0.123</v>
      </c>
      <c r="EY155" s="116">
        <f>SUM(EY138, -EY143)</f>
        <v>0.12379999999999999</v>
      </c>
      <c r="EZ155" s="6">
        <f>SUM(EZ142, -EZ143)</f>
        <v>0</v>
      </c>
      <c r="FA155" s="6">
        <f>SUM(FA136, -FA137)</f>
        <v>0</v>
      </c>
      <c r="FB155" s="6">
        <f>SUM(FB142,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1" t="s">
        <v>53</v>
      </c>
      <c r="DO156" s="345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54" t="s">
        <v>46</v>
      </c>
      <c r="EL156" s="122" t="s">
        <v>46</v>
      </c>
      <c r="EM156" s="186" t="s">
        <v>68</v>
      </c>
      <c r="EN156" s="154" t="s">
        <v>49</v>
      </c>
      <c r="EO156" s="122" t="s">
        <v>49</v>
      </c>
      <c r="EP156" s="184" t="s">
        <v>60</v>
      </c>
      <c r="EQ156" s="156" t="s">
        <v>60</v>
      </c>
      <c r="ER156" s="121" t="s">
        <v>60</v>
      </c>
      <c r="ES156" s="199" t="s">
        <v>55</v>
      </c>
      <c r="ET156" s="154" t="s">
        <v>49</v>
      </c>
      <c r="EU156" s="122" t="s">
        <v>49</v>
      </c>
      <c r="EV156" s="183" t="s">
        <v>49</v>
      </c>
      <c r="EW156" s="122" t="s">
        <v>49</v>
      </c>
      <c r="EX156" s="122" t="s">
        <v>49</v>
      </c>
      <c r="EY156" s="119" t="s">
        <v>36</v>
      </c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 t="shared" ref="CS157:CY157" si="396">SUM(CS136, -CS140)</f>
        <v>0.1366</v>
      </c>
      <c r="CT157" s="148">
        <f t="shared" si="396"/>
        <v>0.11610000000000001</v>
      </c>
      <c r="CU157" s="118">
        <f t="shared" si="396"/>
        <v>0.1227</v>
      </c>
      <c r="CV157" s="179">
        <f t="shared" si="396"/>
        <v>0.10390000000000001</v>
      </c>
      <c r="CW157" s="146">
        <f t="shared" si="396"/>
        <v>0.1137</v>
      </c>
      <c r="CX157" s="116">
        <f t="shared" si="396"/>
        <v>0.10830000000000001</v>
      </c>
      <c r="CY157" s="178">
        <f t="shared" si="396"/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5">
        <f>SUM(DN137, -DN142)</f>
        <v>0.1384</v>
      </c>
      <c r="DO157" s="346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 t="shared" ref="DT157:DY157" si="397">SUM(DT136, -DT140)</f>
        <v>0.15329999999999999</v>
      </c>
      <c r="DU157" s="148">
        <f t="shared" si="397"/>
        <v>0.15840000000000001</v>
      </c>
      <c r="DV157" s="120">
        <f t="shared" si="397"/>
        <v>0.20019999999999999</v>
      </c>
      <c r="DW157" s="178">
        <f t="shared" si="397"/>
        <v>0.21889999999999998</v>
      </c>
      <c r="DX157" s="118">
        <f t="shared" si="397"/>
        <v>0.17419999999999999</v>
      </c>
      <c r="DY157" s="118">
        <f t="shared" si="397"/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98">SUM(EC142, -EC153)</f>
        <v>0</v>
      </c>
      <c r="ED157" s="6">
        <f t="shared" si="398"/>
        <v>0</v>
      </c>
      <c r="EE157" s="6">
        <f t="shared" si="398"/>
        <v>0</v>
      </c>
      <c r="EF157" s="6">
        <f t="shared" si="398"/>
        <v>0</v>
      </c>
      <c r="EG157" s="6">
        <f t="shared" si="398"/>
        <v>0</v>
      </c>
      <c r="EH157" s="6">
        <f t="shared" si="398"/>
        <v>0</v>
      </c>
      <c r="EI157" s="6">
        <f t="shared" si="398"/>
        <v>0</v>
      </c>
      <c r="EK157" s="246">
        <f t="shared" ref="EK157:EX157" si="399">SUM(EK139, -EK143)</f>
        <v>3.3999999999999996E-2</v>
      </c>
      <c r="EL157" s="247">
        <f t="shared" si="399"/>
        <v>4.0599999999999997E-2</v>
      </c>
      <c r="EM157" s="176">
        <f t="shared" si="399"/>
        <v>6.6900000000000001E-2</v>
      </c>
      <c r="EN157" s="146">
        <f t="shared" si="399"/>
        <v>6.8200000000000011E-2</v>
      </c>
      <c r="EO157" s="120">
        <f t="shared" si="399"/>
        <v>6.6400000000000001E-2</v>
      </c>
      <c r="EP157" s="179">
        <f t="shared" si="399"/>
        <v>7.690000000000001E-2</v>
      </c>
      <c r="EQ157" s="146">
        <f t="shared" si="399"/>
        <v>8.4999999999999992E-2</v>
      </c>
      <c r="ER157" s="120">
        <f t="shared" si="399"/>
        <v>8.5699999999999998E-2</v>
      </c>
      <c r="ES157" s="178">
        <f t="shared" si="399"/>
        <v>7.6100000000000001E-2</v>
      </c>
      <c r="ET157" s="146">
        <f t="shared" si="399"/>
        <v>7.8099999999999989E-2</v>
      </c>
      <c r="EU157" s="120">
        <f t="shared" si="399"/>
        <v>9.3700000000000006E-2</v>
      </c>
      <c r="EV157" s="179">
        <f t="shared" si="399"/>
        <v>0.12759999999999999</v>
      </c>
      <c r="EW157" s="120">
        <f t="shared" si="399"/>
        <v>0.12789999999999999</v>
      </c>
      <c r="EX157" s="120">
        <f t="shared" si="399"/>
        <v>0.1076</v>
      </c>
      <c r="EY157" s="116">
        <f>SUM(EY136, -EY142)</f>
        <v>0.11840000000000001</v>
      </c>
      <c r="EZ157" s="6">
        <f>SUM(EZ137, -EZ153)</f>
        <v>0</v>
      </c>
      <c r="FA157" s="6">
        <f>SUM(FA137, -FA153)</f>
        <v>0</v>
      </c>
      <c r="FB157" s="6">
        <f>SUM(FB137,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400">SUM(GU142, -GU153)</f>
        <v>0</v>
      </c>
      <c r="GV157" s="6">
        <f t="shared" si="400"/>
        <v>0</v>
      </c>
      <c r="GW157" s="6">
        <f t="shared" si="400"/>
        <v>0</v>
      </c>
      <c r="GX157" s="6">
        <f t="shared" si="400"/>
        <v>0</v>
      </c>
      <c r="GY157" s="6">
        <f t="shared" si="400"/>
        <v>0</v>
      </c>
      <c r="GZ157" s="6">
        <f t="shared" si="400"/>
        <v>0</v>
      </c>
      <c r="HA157" s="6">
        <f t="shared" si="400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401">SUM(JM142, -JM153)</f>
        <v>0</v>
      </c>
      <c r="JN157" s="6">
        <f t="shared" si="401"/>
        <v>0</v>
      </c>
      <c r="JO157" s="6">
        <f t="shared" si="401"/>
        <v>0</v>
      </c>
      <c r="JP157" s="6">
        <f t="shared" si="401"/>
        <v>0</v>
      </c>
      <c r="JQ157" s="6">
        <f t="shared" si="401"/>
        <v>0</v>
      </c>
      <c r="JR157" s="6">
        <f t="shared" si="401"/>
        <v>0</v>
      </c>
      <c r="JS157" s="6">
        <f t="shared" si="401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29" t="s">
        <v>70</v>
      </c>
      <c r="DO158" s="345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58" t="s">
        <v>39</v>
      </c>
      <c r="EL158" s="350" t="s">
        <v>54</v>
      </c>
      <c r="EM158" s="182" t="s">
        <v>65</v>
      </c>
      <c r="EN158" s="163" t="s">
        <v>65</v>
      </c>
      <c r="EO158" s="121" t="s">
        <v>60</v>
      </c>
      <c r="EP158" s="183" t="s">
        <v>49</v>
      </c>
      <c r="EQ158" s="154" t="s">
        <v>49</v>
      </c>
      <c r="ER158" s="122" t="s">
        <v>49</v>
      </c>
      <c r="ES158" s="183" t="s">
        <v>49</v>
      </c>
      <c r="ET158" s="156" t="s">
        <v>60</v>
      </c>
      <c r="EU158" s="121" t="s">
        <v>60</v>
      </c>
      <c r="EV158" s="199" t="s">
        <v>55</v>
      </c>
      <c r="EW158" s="188" t="s">
        <v>55</v>
      </c>
      <c r="EX158" s="123" t="s">
        <v>65</v>
      </c>
      <c r="EY158" s="119" t="s">
        <v>38</v>
      </c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0">
        <f>SUM(DN138, -DN143)</f>
        <v>0.13189999999999999</v>
      </c>
      <c r="DO159" s="346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44">
        <f>SUM(EK140, -EK143)</f>
        <v>3.27E-2</v>
      </c>
      <c r="EL159" s="118">
        <f>SUM(EL136, -EL142)</f>
        <v>4.0599999999999997E-2</v>
      </c>
      <c r="EM159" s="179">
        <f t="shared" ref="EM159:EX159" si="402">SUM(EM140, -EM143)</f>
        <v>6.1199999999999997E-2</v>
      </c>
      <c r="EN159" s="146">
        <f t="shared" si="402"/>
        <v>6.59E-2</v>
      </c>
      <c r="EO159" s="120">
        <f t="shared" si="402"/>
        <v>6.0899999999999996E-2</v>
      </c>
      <c r="EP159" s="179">
        <f t="shared" si="402"/>
        <v>6.5100000000000005E-2</v>
      </c>
      <c r="EQ159" s="146">
        <f t="shared" si="402"/>
        <v>7.3899999999999993E-2</v>
      </c>
      <c r="ER159" s="120">
        <f t="shared" si="402"/>
        <v>8.3799999999999999E-2</v>
      </c>
      <c r="ES159" s="179">
        <f t="shared" si="402"/>
        <v>7.3900000000000007E-2</v>
      </c>
      <c r="ET159" s="146">
        <f t="shared" si="402"/>
        <v>6.54E-2</v>
      </c>
      <c r="EU159" s="120">
        <f t="shared" si="402"/>
        <v>8.0799999999999997E-2</v>
      </c>
      <c r="EV159" s="178">
        <f t="shared" si="402"/>
        <v>0.12440000000000001</v>
      </c>
      <c r="EW159" s="118">
        <f t="shared" si="402"/>
        <v>0.1201</v>
      </c>
      <c r="EX159" s="120">
        <f t="shared" si="402"/>
        <v>0.10350000000000001</v>
      </c>
      <c r="EY159" s="118">
        <f>SUM(EY136, -EY141)</f>
        <v>0.1074</v>
      </c>
      <c r="EZ159" s="6">
        <f>SUM(EZ137, -EZ152,)</f>
        <v>0</v>
      </c>
      <c r="FA159" s="6">
        <f>SUM(FA143, -FA153)</f>
        <v>0</v>
      </c>
      <c r="FB159" s="6">
        <f>SUM(FB137,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29" t="s">
        <v>65</v>
      </c>
      <c r="DO160" s="345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64" t="s">
        <v>52</v>
      </c>
      <c r="EL160" s="168" t="s">
        <v>59</v>
      </c>
      <c r="EM160" s="199" t="s">
        <v>55</v>
      </c>
      <c r="EN160" s="156" t="s">
        <v>60</v>
      </c>
      <c r="EO160" s="188" t="s">
        <v>55</v>
      </c>
      <c r="EP160" s="354" t="s">
        <v>54</v>
      </c>
      <c r="EQ160" s="152" t="s">
        <v>70</v>
      </c>
      <c r="ER160" s="119" t="s">
        <v>37</v>
      </c>
      <c r="ES160" s="174" t="s">
        <v>70</v>
      </c>
      <c r="ET160" s="158" t="s">
        <v>40</v>
      </c>
      <c r="EU160" s="188" t="s">
        <v>55</v>
      </c>
      <c r="EV160" s="184" t="s">
        <v>60</v>
      </c>
      <c r="EW160" s="121" t="s">
        <v>60</v>
      </c>
      <c r="EX160" s="121" t="s">
        <v>60</v>
      </c>
      <c r="EY160" s="114" t="s">
        <v>46</v>
      </c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0">
        <f>SUM(DN138, -DN142)</f>
        <v>0.13059999999999999</v>
      </c>
      <c r="DO161" s="346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53">
        <f>SUM(EK141, -EK143)</f>
        <v>3.0199999999999998E-2</v>
      </c>
      <c r="EL161" s="115">
        <f>SUM(EL136, -EL141)</f>
        <v>3.56E-2</v>
      </c>
      <c r="EM161" s="178">
        <f>SUM(EM141, -EM143)</f>
        <v>4.9399999999999999E-2</v>
      </c>
      <c r="EN161" s="146">
        <f>SUM(EN141, -EN143)</f>
        <v>5.6100000000000004E-2</v>
      </c>
      <c r="EO161" s="118">
        <f>SUM(EO141, -EO143)</f>
        <v>6.0699999999999997E-2</v>
      </c>
      <c r="EP161" s="178">
        <f>SUM(EP136, -EP142)</f>
        <v>6.2899999999999998E-2</v>
      </c>
      <c r="EQ161" s="146">
        <f>SUM(EQ141, -EQ143)</f>
        <v>5.8399999999999994E-2</v>
      </c>
      <c r="ER161" s="120">
        <f>SUM(ER136, -ER142)</f>
        <v>7.22E-2</v>
      </c>
      <c r="ES161" s="179">
        <f>SUM(ES141, -ES143)</f>
        <v>7.1600000000000011E-2</v>
      </c>
      <c r="ET161" s="146">
        <f>SUM(ET136, -ET142)</f>
        <v>6.4899999999999999E-2</v>
      </c>
      <c r="EU161" s="118">
        <f>SUM(EU141, -EU143)</f>
        <v>7.6700000000000004E-2</v>
      </c>
      <c r="EV161" s="179">
        <f>SUM(EV141, -EV143)</f>
        <v>0.1109</v>
      </c>
      <c r="EW161" s="120">
        <f>SUM(EW141, -EW143)</f>
        <v>0.1124</v>
      </c>
      <c r="EX161" s="120">
        <f>SUM(EX141, -EX143)</f>
        <v>9.0100000000000013E-2</v>
      </c>
      <c r="EY161" s="247">
        <f>SUM(EY137, -EY142)</f>
        <v>9.74E-2</v>
      </c>
      <c r="EZ161" s="6">
        <f>SUM(EZ143, -EZ153)</f>
        <v>0</v>
      </c>
      <c r="FA161" s="6">
        <f>SUM(FA137,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39" t="s">
        <v>46</v>
      </c>
      <c r="DO162" s="345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56" t="s">
        <v>57</v>
      </c>
      <c r="EL162" s="168" t="s">
        <v>41</v>
      </c>
      <c r="EM162" s="180" t="s">
        <v>39</v>
      </c>
      <c r="EN162" s="200" t="s">
        <v>67</v>
      </c>
      <c r="EO162" s="119" t="s">
        <v>39</v>
      </c>
      <c r="EP162" s="186" t="s">
        <v>67</v>
      </c>
      <c r="EQ162" s="164" t="s">
        <v>55</v>
      </c>
      <c r="ER162" s="114" t="s">
        <v>70</v>
      </c>
      <c r="ES162" s="184" t="s">
        <v>60</v>
      </c>
      <c r="ET162" s="164" t="s">
        <v>55</v>
      </c>
      <c r="EU162" s="123" t="s">
        <v>65</v>
      </c>
      <c r="EV162" s="182" t="s">
        <v>65</v>
      </c>
      <c r="EW162" s="123" t="s">
        <v>65</v>
      </c>
      <c r="EX162" s="188" t="s">
        <v>55</v>
      </c>
      <c r="EY162" s="119" t="s">
        <v>37</v>
      </c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0">
        <f>SUM(DN139, -DN143)</f>
        <v>9.7599999999999992E-2</v>
      </c>
      <c r="DO163" s="346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403">SUM(EC152, -EC159)</f>
        <v>0</v>
      </c>
      <c r="ED163" s="6">
        <f t="shared" si="403"/>
        <v>0</v>
      </c>
      <c r="EE163" s="6">
        <f t="shared" si="403"/>
        <v>0</v>
      </c>
      <c r="EF163" s="6">
        <f t="shared" si="403"/>
        <v>0</v>
      </c>
      <c r="EG163" s="6">
        <f t="shared" si="403"/>
        <v>0</v>
      </c>
      <c r="EH163" s="6">
        <f t="shared" si="403"/>
        <v>0</v>
      </c>
      <c r="EI163" s="6">
        <f t="shared" si="403"/>
        <v>0</v>
      </c>
      <c r="EK163" s="144">
        <f>SUM(EK142, -EK143)</f>
        <v>0.03</v>
      </c>
      <c r="EL163" s="120">
        <f>SUM(EL136, -EL140)</f>
        <v>3.4299999999999997E-2</v>
      </c>
      <c r="EM163" s="176">
        <f>SUM(EM136, -EM142)</f>
        <v>4.0500000000000001E-2</v>
      </c>
      <c r="EN163" s="166">
        <f>SUM(EN136, -EN142)</f>
        <v>5.0500000000000003E-2</v>
      </c>
      <c r="EO163" s="116">
        <f>SUM(EO136, -EO142)</f>
        <v>4.4499999999999998E-2</v>
      </c>
      <c r="EP163" s="187">
        <f>SUM(EP136, -EP141)</f>
        <v>5.6300000000000003E-2</v>
      </c>
      <c r="EQ163" s="148">
        <f>SUM(EQ142, -EQ143)</f>
        <v>5.7599999999999998E-2</v>
      </c>
      <c r="ER163" s="120">
        <f>SUM(ER141, -ER143)</f>
        <v>6.3799999999999996E-2</v>
      </c>
      <c r="ES163" s="179">
        <f>SUM(ES142, -ES143)</f>
        <v>6.4000000000000001E-2</v>
      </c>
      <c r="ET163" s="148">
        <f>SUM(ET141, -ET143)</f>
        <v>6.4499999999999988E-2</v>
      </c>
      <c r="EU163" s="120">
        <f>SUM(EU142, -EU143)</f>
        <v>7.0000000000000007E-2</v>
      </c>
      <c r="EV163" s="179">
        <f>SUM(EV142, -EV143)</f>
        <v>9.8400000000000001E-2</v>
      </c>
      <c r="EW163" s="120">
        <f>SUM(EW142, -EW143)</f>
        <v>0.1066</v>
      </c>
      <c r="EX163" s="118">
        <f>SUM(EX142, -EX143)</f>
        <v>8.7100000000000011E-2</v>
      </c>
      <c r="EY163" s="120">
        <f>SUM(EY136, -EY140)</f>
        <v>9.5299999999999996E-2</v>
      </c>
      <c r="EZ163" s="6">
        <f t="shared" ref="EY163:FB163" si="404">SUM(EZ152, -EZ159)</f>
        <v>0</v>
      </c>
      <c r="FA163" s="6">
        <f t="shared" si="404"/>
        <v>0</v>
      </c>
      <c r="FB163" s="6">
        <f t="shared" si="404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405">SUM(FE152, -FE159)</f>
        <v>0</v>
      </c>
      <c r="FF163" s="6">
        <f t="shared" si="405"/>
        <v>0</v>
      </c>
      <c r="FG163" s="6">
        <f t="shared" si="405"/>
        <v>0</v>
      </c>
      <c r="FH163" s="6">
        <f t="shared" si="405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06">SUM(FK152, -FK159)</f>
        <v>0</v>
      </c>
      <c r="FL163" s="6">
        <f t="shared" si="406"/>
        <v>0</v>
      </c>
      <c r="FM163" s="6">
        <f t="shared" si="406"/>
        <v>0</v>
      </c>
      <c r="FN163" s="6">
        <f t="shared" si="406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07">SUM(FQ152, -FQ159)</f>
        <v>0</v>
      </c>
      <c r="FR163" s="6">
        <f t="shared" si="407"/>
        <v>0</v>
      </c>
      <c r="FS163" s="6">
        <f t="shared" si="407"/>
        <v>0</v>
      </c>
      <c r="FT163" s="6">
        <f t="shared" si="407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8">SUM(FW152, -FW159)</f>
        <v>0</v>
      </c>
      <c r="FX163" s="6">
        <f t="shared" si="408"/>
        <v>0</v>
      </c>
      <c r="FY163" s="6">
        <f t="shared" si="408"/>
        <v>0</v>
      </c>
      <c r="FZ163" s="6">
        <f t="shared" si="408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9">SUM(GC152, -GC159)</f>
        <v>0</v>
      </c>
      <c r="GD163" s="6">
        <f t="shared" si="409"/>
        <v>0</v>
      </c>
      <c r="GE163" s="6">
        <f t="shared" si="409"/>
        <v>0</v>
      </c>
      <c r="GF163" s="6">
        <f t="shared" si="409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10">SUM(GI152, -GI159)</f>
        <v>0</v>
      </c>
      <c r="GJ163" s="6">
        <f t="shared" si="410"/>
        <v>0</v>
      </c>
      <c r="GK163" s="6">
        <f t="shared" si="410"/>
        <v>0</v>
      </c>
      <c r="GL163" s="6">
        <f t="shared" si="410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11">SUM(GO152, -GO159)</f>
        <v>0</v>
      </c>
      <c r="GP163" s="6">
        <f t="shared" si="411"/>
        <v>0</v>
      </c>
      <c r="GQ163" s="6">
        <f t="shared" si="411"/>
        <v>0</v>
      </c>
      <c r="GR163" s="6">
        <f t="shared" si="411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12">SUM(GU152, -GU159)</f>
        <v>0</v>
      </c>
      <c r="GV163" s="6">
        <f t="shared" si="412"/>
        <v>0</v>
      </c>
      <c r="GW163" s="6">
        <f t="shared" si="412"/>
        <v>0</v>
      </c>
      <c r="GX163" s="6">
        <f t="shared" si="412"/>
        <v>0</v>
      </c>
      <c r="GY163" s="6">
        <f t="shared" si="412"/>
        <v>0</v>
      </c>
      <c r="GZ163" s="6">
        <f t="shared" si="412"/>
        <v>0</v>
      </c>
      <c r="HA163" s="6">
        <f t="shared" si="412"/>
        <v>0</v>
      </c>
      <c r="HC163" s="6">
        <f t="shared" ref="HC163:HD163" si="413">SUM(HC152, -HC159)</f>
        <v>0</v>
      </c>
      <c r="HD163" s="6">
        <f t="shared" si="413"/>
        <v>0</v>
      </c>
      <c r="HE163" s="6">
        <f t="shared" ref="HE163:HH163" si="414">SUM(HE152, -HE159)</f>
        <v>0</v>
      </c>
      <c r="HF163" s="6">
        <f t="shared" si="414"/>
        <v>0</v>
      </c>
      <c r="HG163" s="6">
        <f t="shared" si="414"/>
        <v>0</v>
      </c>
      <c r="HH163" s="6">
        <f t="shared" si="414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415">SUM(HK152, -HK159)</f>
        <v>0</v>
      </c>
      <c r="HL163" s="6">
        <f t="shared" si="415"/>
        <v>0</v>
      </c>
      <c r="HM163" s="6">
        <f t="shared" si="415"/>
        <v>0</v>
      </c>
      <c r="HN163" s="6">
        <f t="shared" si="415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416">SUM(HQ152, -HQ159)</f>
        <v>0</v>
      </c>
      <c r="HR163" s="6">
        <f t="shared" si="416"/>
        <v>0</v>
      </c>
      <c r="HS163" s="6">
        <f t="shared" si="416"/>
        <v>0</v>
      </c>
      <c r="HT163" s="6">
        <f t="shared" si="416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417">SUM(HW152, -HW159)</f>
        <v>0</v>
      </c>
      <c r="HX163" s="6">
        <f t="shared" si="417"/>
        <v>0</v>
      </c>
      <c r="HY163" s="6">
        <f t="shared" si="417"/>
        <v>0</v>
      </c>
      <c r="HZ163" s="6">
        <f t="shared" si="417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418">SUM(IC152, -IC159)</f>
        <v>0</v>
      </c>
      <c r="ID163" s="6">
        <f t="shared" si="418"/>
        <v>0</v>
      </c>
      <c r="IE163" s="6">
        <f t="shared" si="418"/>
        <v>0</v>
      </c>
      <c r="IF163" s="6">
        <f t="shared" si="418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419">SUM(II152, -II159)</f>
        <v>0</v>
      </c>
      <c r="IJ163" s="6">
        <f t="shared" si="419"/>
        <v>0</v>
      </c>
      <c r="IK163" s="6">
        <f t="shared" si="419"/>
        <v>0</v>
      </c>
      <c r="IL163" s="6">
        <f t="shared" si="419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420">SUM(IO152, -IO159)</f>
        <v>0</v>
      </c>
      <c r="IP163" s="6">
        <f t="shared" si="420"/>
        <v>0</v>
      </c>
      <c r="IQ163" s="6">
        <f t="shared" si="420"/>
        <v>0</v>
      </c>
      <c r="IR163" s="6">
        <f t="shared" si="420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421">SUM(IU152, -IU159)</f>
        <v>0</v>
      </c>
      <c r="IV163" s="6">
        <f t="shared" si="421"/>
        <v>0</v>
      </c>
      <c r="IW163" s="6">
        <f t="shared" si="421"/>
        <v>0</v>
      </c>
      <c r="IX163" s="6">
        <f t="shared" si="421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422">SUM(JA152, -JA159)</f>
        <v>0</v>
      </c>
      <c r="JB163" s="6">
        <f t="shared" si="422"/>
        <v>0</v>
      </c>
      <c r="JC163" s="6">
        <f t="shared" si="422"/>
        <v>0</v>
      </c>
      <c r="JD163" s="6">
        <f t="shared" si="422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423">SUM(JG152, -JG159)</f>
        <v>0</v>
      </c>
      <c r="JH163" s="6">
        <f t="shared" si="423"/>
        <v>0</v>
      </c>
      <c r="JI163" s="6">
        <f t="shared" si="423"/>
        <v>0</v>
      </c>
      <c r="JJ163" s="6">
        <f t="shared" si="423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424">SUM(JM152, -JM159)</f>
        <v>0</v>
      </c>
      <c r="JN163" s="6">
        <f t="shared" si="424"/>
        <v>0</v>
      </c>
      <c r="JO163" s="6">
        <f t="shared" si="424"/>
        <v>0</v>
      </c>
      <c r="JP163" s="6">
        <f t="shared" si="424"/>
        <v>0</v>
      </c>
      <c r="JQ163" s="6">
        <f t="shared" si="424"/>
        <v>0</v>
      </c>
      <c r="JR163" s="6">
        <f t="shared" si="424"/>
        <v>0</v>
      </c>
      <c r="JS163" s="6">
        <f t="shared" si="424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39" t="s">
        <v>47</v>
      </c>
      <c r="DO164" s="345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42" t="s">
        <v>60</v>
      </c>
      <c r="EL164" s="123" t="s">
        <v>53</v>
      </c>
      <c r="EM164" s="174" t="s">
        <v>70</v>
      </c>
      <c r="EN164" s="158" t="s">
        <v>39</v>
      </c>
      <c r="EO164" s="114" t="s">
        <v>70</v>
      </c>
      <c r="EP164" s="174" t="s">
        <v>70</v>
      </c>
      <c r="EQ164" s="158" t="s">
        <v>37</v>
      </c>
      <c r="ER164" s="350" t="s">
        <v>54</v>
      </c>
      <c r="ES164" s="180" t="s">
        <v>38</v>
      </c>
      <c r="ET164" s="158" t="s">
        <v>37</v>
      </c>
      <c r="EU164" s="119" t="s">
        <v>40</v>
      </c>
      <c r="EV164" s="180" t="s">
        <v>40</v>
      </c>
      <c r="EW164" s="119" t="s">
        <v>40</v>
      </c>
      <c r="EX164" s="119" t="s">
        <v>37</v>
      </c>
      <c r="EY164" s="123" t="s">
        <v>65</v>
      </c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0">
        <f>SUM(DN139, -DN142)</f>
        <v>9.6299999999999997E-2</v>
      </c>
      <c r="DO165" s="346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46">
        <f>SUM(EK136, -EK142)</f>
        <v>2.4500000000000001E-2</v>
      </c>
      <c r="EL165" s="116">
        <f>SUM(EL137, -EL142)</f>
        <v>3.4200000000000001E-2</v>
      </c>
      <c r="EM165" s="179">
        <f>SUM(EM142, -EM143)</f>
        <v>3.6599999999999994E-2</v>
      </c>
      <c r="EN165" s="144">
        <f>SUM(EN137, -EN142)</f>
        <v>4.7E-2</v>
      </c>
      <c r="EO165" s="120">
        <f>SUM(EO142, -EO143)</f>
        <v>4.3999999999999997E-2</v>
      </c>
      <c r="EP165" s="179">
        <f>SUM(EP141, -EP143)</f>
        <v>5.0500000000000003E-2</v>
      </c>
      <c r="EQ165" s="146">
        <f>SUM(EQ136, -EQ142)</f>
        <v>4.4499999999999998E-2</v>
      </c>
      <c r="ER165" s="118">
        <f>SUM(ER137, -ER142)</f>
        <v>6.2299999999999994E-2</v>
      </c>
      <c r="ES165" s="178">
        <f>SUM(ES136, -ES142)</f>
        <v>0.05</v>
      </c>
      <c r="ET165" s="146">
        <f>SUM(ET136, -ET141)</f>
        <v>5.7200000000000001E-2</v>
      </c>
      <c r="EU165" s="120">
        <f>SUM(EU136, -EU142)</f>
        <v>6.59E-2</v>
      </c>
      <c r="EV165" s="179">
        <f>SUM(EV136, -EV142)</f>
        <v>6.8500000000000005E-2</v>
      </c>
      <c r="EW165" s="120">
        <f>SUM(EW136, -EW142)</f>
        <v>5.8700000000000002E-2</v>
      </c>
      <c r="EX165" s="120">
        <f>SUM(EX136, -EX142)</f>
        <v>6.8599999999999994E-2</v>
      </c>
      <c r="EY165" s="120">
        <f>SUM(EY139, -EY143)</f>
        <v>8.8300000000000003E-2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8" t="s">
        <v>57</v>
      </c>
      <c r="DO166" s="345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42" t="s">
        <v>55</v>
      </c>
      <c r="EL166" s="117" t="s">
        <v>55</v>
      </c>
      <c r="EM166" s="183" t="s">
        <v>46</v>
      </c>
      <c r="EN166" s="164" t="s">
        <v>52</v>
      </c>
      <c r="EO166" s="168" t="s">
        <v>67</v>
      </c>
      <c r="EP166" s="199" t="s">
        <v>55</v>
      </c>
      <c r="EQ166" s="158" t="s">
        <v>39</v>
      </c>
      <c r="ER166" s="123" t="s">
        <v>53</v>
      </c>
      <c r="ES166" s="186" t="s">
        <v>59</v>
      </c>
      <c r="ET166" s="163" t="s">
        <v>65</v>
      </c>
      <c r="EU166" s="119" t="s">
        <v>37</v>
      </c>
      <c r="EV166" s="180" t="s">
        <v>38</v>
      </c>
      <c r="EW166" s="119" t="s">
        <v>38</v>
      </c>
      <c r="EX166" s="119" t="s">
        <v>38</v>
      </c>
      <c r="EY166" s="119" t="s">
        <v>40</v>
      </c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5">
        <f>SUM(DN140, -DN143)</f>
        <v>8.6800000000000002E-2</v>
      </c>
      <c r="DO167" s="346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48">
        <f>SUM(EK136, -EK141)</f>
        <v>2.4300000000000002E-2</v>
      </c>
      <c r="EL167" s="118">
        <f>SUM(EL138, -EL142)</f>
        <v>3.0699999999999998E-2</v>
      </c>
      <c r="EM167" s="273">
        <f>SUM(EM137, -EM142)</f>
        <v>3.6299999999999999E-2</v>
      </c>
      <c r="EN167" s="153">
        <f>SUM(EN138, -EN142)</f>
        <v>4.3499999999999997E-2</v>
      </c>
      <c r="EO167" s="208">
        <f>SUM(EO137, -EO142)</f>
        <v>4.1499999999999995E-2</v>
      </c>
      <c r="EP167" s="178">
        <f>SUM(EP142, -EP143)</f>
        <v>4.3900000000000008E-2</v>
      </c>
      <c r="EQ167" s="144">
        <f>SUM(EQ136, -EQ141)</f>
        <v>4.3700000000000003E-2</v>
      </c>
      <c r="ER167" s="116">
        <f>SUM(ER138, -ER142)</f>
        <v>5.1400000000000001E-2</v>
      </c>
      <c r="ES167" s="175">
        <f>SUM(ES137, -ES142)</f>
        <v>4.8000000000000001E-2</v>
      </c>
      <c r="ET167" s="146">
        <f>SUM(ET142, -ET143)</f>
        <v>5.6799999999999989E-2</v>
      </c>
      <c r="EU167" s="120">
        <f>SUM(EU136, -EU141)</f>
        <v>5.9200000000000003E-2</v>
      </c>
      <c r="EV167" s="178">
        <f>SUM(EV136, -EV141)</f>
        <v>5.6000000000000001E-2</v>
      </c>
      <c r="EW167" s="118">
        <f>SUM(EW136, -EW141)</f>
        <v>5.2900000000000003E-2</v>
      </c>
      <c r="EX167" s="118">
        <f>SUM(EX136, -EX141)</f>
        <v>6.5599999999999992E-2</v>
      </c>
      <c r="EY167" s="120">
        <f>SUM(EY136, -EY139)</f>
        <v>8.6499999999999994E-2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8" t="s">
        <v>84</v>
      </c>
      <c r="DO168" s="345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42" t="s">
        <v>42</v>
      </c>
      <c r="EL168" s="119" t="s">
        <v>39</v>
      </c>
      <c r="EM168" s="184" t="s">
        <v>57</v>
      </c>
      <c r="EN168" s="154" t="s">
        <v>46</v>
      </c>
      <c r="EO168" s="123" t="s">
        <v>63</v>
      </c>
      <c r="EP168" s="186" t="s">
        <v>48</v>
      </c>
      <c r="EQ168" s="353" t="s">
        <v>54</v>
      </c>
      <c r="ER168" s="121" t="s">
        <v>51</v>
      </c>
      <c r="ES168" s="180" t="s">
        <v>39</v>
      </c>
      <c r="ET168" s="158" t="s">
        <v>38</v>
      </c>
      <c r="EU168" s="119" t="s">
        <v>38</v>
      </c>
      <c r="EV168" s="180" t="s">
        <v>37</v>
      </c>
      <c r="EW168" s="119" t="s">
        <v>37</v>
      </c>
      <c r="EX168" s="350" t="s">
        <v>54</v>
      </c>
      <c r="EY168" s="114" t="s">
        <v>57</v>
      </c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5">
        <f>SUM(DN140, -DN142)</f>
        <v>8.5500000000000007E-2</v>
      </c>
      <c r="DO169" s="346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425">SUM(EC158, -EC165)</f>
        <v>0</v>
      </c>
      <c r="ED169" s="6">
        <f t="shared" si="425"/>
        <v>0</v>
      </c>
      <c r="EE169" s="6">
        <f t="shared" si="425"/>
        <v>0</v>
      </c>
      <c r="EF169" s="6">
        <f t="shared" si="425"/>
        <v>0</v>
      </c>
      <c r="EG169" s="6">
        <f t="shared" si="425"/>
        <v>0</v>
      </c>
      <c r="EH169" s="6">
        <f t="shared" si="425"/>
        <v>0</v>
      </c>
      <c r="EI169" s="6">
        <f t="shared" si="425"/>
        <v>0</v>
      </c>
      <c r="EK169" s="146">
        <f>SUM(EK136, -EK140)</f>
        <v>2.18E-2</v>
      </c>
      <c r="EL169" s="116">
        <f>SUM(EL140, -EL143)</f>
        <v>2.98E-2</v>
      </c>
      <c r="EM169" s="176">
        <f>SUM(EM138, -EM142)</f>
        <v>3.2899999999999999E-2</v>
      </c>
      <c r="EN169" s="246">
        <f>SUM(EN139, -EN142)</f>
        <v>4.0800000000000003E-2</v>
      </c>
      <c r="EO169" s="116">
        <f>SUM(EO138, -EO142)</f>
        <v>3.9599999999999996E-2</v>
      </c>
      <c r="EP169" s="179">
        <f>SUM(EP136, -EP140)</f>
        <v>4.1700000000000001E-2</v>
      </c>
      <c r="EQ169" s="148">
        <f>SUM(EQ137, -EQ142)</f>
        <v>3.2500000000000001E-2</v>
      </c>
      <c r="ER169" s="120">
        <f>SUM(ER139, -ER142)</f>
        <v>4.8099999999999997E-2</v>
      </c>
      <c r="ES169" s="176">
        <f>SUM(ES136, -ES141)</f>
        <v>4.24E-2</v>
      </c>
      <c r="ET169" s="148">
        <f>SUM(ET136, -ET140)</f>
        <v>5.6300000000000003E-2</v>
      </c>
      <c r="EU169" s="118">
        <f>SUM(EU136, -EU140)</f>
        <v>5.5100000000000003E-2</v>
      </c>
      <c r="EV169" s="179">
        <f>SUM(EV136, -EV140)</f>
        <v>4.2500000000000003E-2</v>
      </c>
      <c r="EW169" s="120">
        <f>SUM(EW136, -EW140)</f>
        <v>4.5199999999999997E-2</v>
      </c>
      <c r="EX169" s="118">
        <f>SUM(EX137, -EX142)</f>
        <v>5.3900000000000003E-2</v>
      </c>
      <c r="EY169" s="116">
        <f>SUM(EY137, -EY141)</f>
        <v>8.6400000000000005E-2</v>
      </c>
      <c r="EZ169" s="6">
        <f t="shared" ref="EY169:FB169" si="426">SUM(EZ158, -EZ165)</f>
        <v>0</v>
      </c>
      <c r="FA169" s="6">
        <f t="shared" si="426"/>
        <v>0</v>
      </c>
      <c r="FB169" s="6">
        <f t="shared" si="426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27">SUM(FE158, -FE165)</f>
        <v>0</v>
      </c>
      <c r="FF169" s="6">
        <f t="shared" si="427"/>
        <v>0</v>
      </c>
      <c r="FG169" s="6">
        <f t="shared" si="427"/>
        <v>0</v>
      </c>
      <c r="FH169" s="6">
        <f t="shared" si="427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28">SUM(FK158, -FK165)</f>
        <v>0</v>
      </c>
      <c r="FL169" s="6">
        <f t="shared" si="428"/>
        <v>0</v>
      </c>
      <c r="FM169" s="6">
        <f t="shared" si="428"/>
        <v>0</v>
      </c>
      <c r="FN169" s="6">
        <f t="shared" si="428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29">SUM(FQ158, -FQ165)</f>
        <v>0</v>
      </c>
      <c r="FR169" s="6">
        <f t="shared" si="429"/>
        <v>0</v>
      </c>
      <c r="FS169" s="6">
        <f t="shared" si="429"/>
        <v>0</v>
      </c>
      <c r="FT169" s="6">
        <f t="shared" si="429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30">SUM(FW158, -FW165)</f>
        <v>0</v>
      </c>
      <c r="FX169" s="6">
        <f t="shared" si="430"/>
        <v>0</v>
      </c>
      <c r="FY169" s="6">
        <f t="shared" si="430"/>
        <v>0</v>
      </c>
      <c r="FZ169" s="6">
        <f t="shared" si="430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31">SUM(GC158, -GC165)</f>
        <v>0</v>
      </c>
      <c r="GD169" s="6">
        <f t="shared" si="431"/>
        <v>0</v>
      </c>
      <c r="GE169" s="6">
        <f t="shared" si="431"/>
        <v>0</v>
      </c>
      <c r="GF169" s="6">
        <f t="shared" si="431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32">SUM(GI158, -GI165)</f>
        <v>0</v>
      </c>
      <c r="GJ169" s="6">
        <f t="shared" si="432"/>
        <v>0</v>
      </c>
      <c r="GK169" s="6">
        <f t="shared" si="432"/>
        <v>0</v>
      </c>
      <c r="GL169" s="6">
        <f t="shared" si="432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33">SUM(GO158, -GO165)</f>
        <v>0</v>
      </c>
      <c r="GP169" s="6">
        <f t="shared" si="433"/>
        <v>0</v>
      </c>
      <c r="GQ169" s="6">
        <f t="shared" si="433"/>
        <v>0</v>
      </c>
      <c r="GR169" s="6">
        <f t="shared" si="433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34">SUM(GU158, -GU165)</f>
        <v>0</v>
      </c>
      <c r="GV169" s="6">
        <f t="shared" si="434"/>
        <v>0</v>
      </c>
      <c r="GW169" s="6">
        <f t="shared" si="434"/>
        <v>0</v>
      </c>
      <c r="GX169" s="6">
        <f t="shared" si="434"/>
        <v>0</v>
      </c>
      <c r="GY169" s="6">
        <f t="shared" si="434"/>
        <v>0</v>
      </c>
      <c r="GZ169" s="6">
        <f t="shared" si="434"/>
        <v>0</v>
      </c>
      <c r="HA169" s="6">
        <f t="shared" si="434"/>
        <v>0</v>
      </c>
      <c r="HC169" s="6">
        <f t="shared" ref="HC169:HD169" si="435">SUM(HC158, -HC165)</f>
        <v>0</v>
      </c>
      <c r="HD169" s="6">
        <f t="shared" si="435"/>
        <v>0</v>
      </c>
      <c r="HE169" s="6">
        <f t="shared" ref="HE169:HH169" si="436">SUM(HE158, -HE165)</f>
        <v>0</v>
      </c>
      <c r="HF169" s="6">
        <f t="shared" si="436"/>
        <v>0</v>
      </c>
      <c r="HG169" s="6">
        <f t="shared" si="436"/>
        <v>0</v>
      </c>
      <c r="HH169" s="6">
        <f t="shared" si="436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437">SUM(HK158, -HK165)</f>
        <v>0</v>
      </c>
      <c r="HL169" s="6">
        <f t="shared" si="437"/>
        <v>0</v>
      </c>
      <c r="HM169" s="6">
        <f t="shared" si="437"/>
        <v>0</v>
      </c>
      <c r="HN169" s="6">
        <f t="shared" si="437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438">SUM(HQ158, -HQ165)</f>
        <v>0</v>
      </c>
      <c r="HR169" s="6">
        <f t="shared" si="438"/>
        <v>0</v>
      </c>
      <c r="HS169" s="6">
        <f t="shared" si="438"/>
        <v>0</v>
      </c>
      <c r="HT169" s="6">
        <f t="shared" si="438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439">SUM(HW158, -HW165)</f>
        <v>0</v>
      </c>
      <c r="HX169" s="6">
        <f t="shared" si="439"/>
        <v>0</v>
      </c>
      <c r="HY169" s="6">
        <f t="shared" si="439"/>
        <v>0</v>
      </c>
      <c r="HZ169" s="6">
        <f t="shared" si="439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440">SUM(IC158, -IC165)</f>
        <v>0</v>
      </c>
      <c r="ID169" s="6">
        <f t="shared" si="440"/>
        <v>0</v>
      </c>
      <c r="IE169" s="6">
        <f t="shared" si="440"/>
        <v>0</v>
      </c>
      <c r="IF169" s="6">
        <f t="shared" si="440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441">SUM(II158, -II165)</f>
        <v>0</v>
      </c>
      <c r="IJ169" s="6">
        <f t="shared" si="441"/>
        <v>0</v>
      </c>
      <c r="IK169" s="6">
        <f t="shared" si="441"/>
        <v>0</v>
      </c>
      <c r="IL169" s="6">
        <f t="shared" si="441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442">SUM(IO158, -IO165)</f>
        <v>0</v>
      </c>
      <c r="IP169" s="6">
        <f t="shared" si="442"/>
        <v>0</v>
      </c>
      <c r="IQ169" s="6">
        <f t="shared" si="442"/>
        <v>0</v>
      </c>
      <c r="IR169" s="6">
        <f t="shared" si="442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443">SUM(IU158, -IU165)</f>
        <v>0</v>
      </c>
      <c r="IV169" s="6">
        <f t="shared" si="443"/>
        <v>0</v>
      </c>
      <c r="IW169" s="6">
        <f t="shared" si="443"/>
        <v>0</v>
      </c>
      <c r="IX169" s="6">
        <f t="shared" si="443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444">SUM(JA158, -JA165)</f>
        <v>0</v>
      </c>
      <c r="JB169" s="6">
        <f t="shared" si="444"/>
        <v>0</v>
      </c>
      <c r="JC169" s="6">
        <f t="shared" si="444"/>
        <v>0</v>
      </c>
      <c r="JD169" s="6">
        <f t="shared" si="444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445">SUM(JG158, -JG165)</f>
        <v>0</v>
      </c>
      <c r="JH169" s="6">
        <f t="shared" si="445"/>
        <v>0</v>
      </c>
      <c r="JI169" s="6">
        <f t="shared" si="445"/>
        <v>0</v>
      </c>
      <c r="JJ169" s="6">
        <f t="shared" si="445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46">SUM(JM158, -JM165)</f>
        <v>0</v>
      </c>
      <c r="JN169" s="6">
        <f t="shared" si="446"/>
        <v>0</v>
      </c>
      <c r="JO169" s="6">
        <f t="shared" si="446"/>
        <v>0</v>
      </c>
      <c r="JP169" s="6">
        <f t="shared" si="446"/>
        <v>0</v>
      </c>
      <c r="JQ169" s="6">
        <f t="shared" si="446"/>
        <v>0</v>
      </c>
      <c r="JR169" s="6">
        <f t="shared" si="446"/>
        <v>0</v>
      </c>
      <c r="JS169" s="6">
        <f t="shared" si="446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7" t="s">
        <v>41</v>
      </c>
      <c r="DO170" s="345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42" t="s">
        <v>49</v>
      </c>
      <c r="EL170" s="123" t="s">
        <v>84</v>
      </c>
      <c r="EM170" s="186" t="s">
        <v>67</v>
      </c>
      <c r="EN170" s="163" t="s">
        <v>63</v>
      </c>
      <c r="EO170" s="119" t="s">
        <v>37</v>
      </c>
      <c r="EP170" s="182" t="s">
        <v>53</v>
      </c>
      <c r="EQ170" s="200" t="s">
        <v>67</v>
      </c>
      <c r="ER170" s="122" t="s">
        <v>44</v>
      </c>
      <c r="ES170" s="182" t="s">
        <v>84</v>
      </c>
      <c r="ET170" s="158" t="s">
        <v>36</v>
      </c>
      <c r="EU170" s="119" t="s">
        <v>36</v>
      </c>
      <c r="EV170" s="180" t="s">
        <v>36</v>
      </c>
      <c r="EW170" s="168" t="s">
        <v>64</v>
      </c>
      <c r="EX170" s="119" t="s">
        <v>40</v>
      </c>
      <c r="EY170" s="188" t="s">
        <v>55</v>
      </c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0">
        <f>SUM(DN136, -DN141)</f>
        <v>7.6100000000000001E-2</v>
      </c>
      <c r="DO171" s="346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46">
        <f>SUM(EK136, -EK139)</f>
        <v>2.0500000000000001E-2</v>
      </c>
      <c r="EL171" s="116">
        <f>SUM(EL137, -EL141)</f>
        <v>2.9200000000000004E-2</v>
      </c>
      <c r="EM171" s="187">
        <f>SUM(EM139, -EM142)</f>
        <v>3.0300000000000001E-2</v>
      </c>
      <c r="EN171" s="144">
        <f>SUM(EN140, -EN142)</f>
        <v>3.85E-2</v>
      </c>
      <c r="EO171" s="120">
        <f>SUM(EO136, -EO141)</f>
        <v>2.7800000000000002E-2</v>
      </c>
      <c r="EP171" s="176">
        <f>SUM(EP137, -EP142)</f>
        <v>4.0099999999999997E-2</v>
      </c>
      <c r="EQ171" s="166">
        <f>SUM(EQ137, -EQ141)</f>
        <v>3.1699999999999999E-2</v>
      </c>
      <c r="ER171" s="120">
        <f>SUM(ER140, -ER142)</f>
        <v>4.6199999999999998E-2</v>
      </c>
      <c r="ES171" s="176">
        <f>SUM(ES138, -ES142)</f>
        <v>4.1999999999999996E-2</v>
      </c>
      <c r="ET171" s="144">
        <f>SUM(ET136, -ET139)</f>
        <v>4.36E-2</v>
      </c>
      <c r="EU171" s="116">
        <f>SUM(EU136, -EU139)</f>
        <v>4.2200000000000001E-2</v>
      </c>
      <c r="EV171" s="176">
        <f>SUM(EV136, -EV139)</f>
        <v>3.9300000000000002E-2</v>
      </c>
      <c r="EW171" s="120">
        <f>SUM(EW137, -EW142)</f>
        <v>3.9E-2</v>
      </c>
      <c r="EX171" s="120">
        <f>SUM(EX136, -EX140)</f>
        <v>5.2199999999999996E-2</v>
      </c>
      <c r="EY171" s="118">
        <f>SUM(EY140, -EY143)</f>
        <v>7.9500000000000001E-2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3" t="s">
        <v>67</v>
      </c>
      <c r="DO172" s="345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42" t="s">
        <v>65</v>
      </c>
      <c r="EL172" s="121" t="s">
        <v>57</v>
      </c>
      <c r="EM172" s="180" t="s">
        <v>37</v>
      </c>
      <c r="EN172" s="156" t="s">
        <v>57</v>
      </c>
      <c r="EO172" s="119" t="s">
        <v>38</v>
      </c>
      <c r="EP172" s="180" t="s">
        <v>37</v>
      </c>
      <c r="EQ172" s="158" t="s">
        <v>36</v>
      </c>
      <c r="ER172" s="119" t="s">
        <v>39</v>
      </c>
      <c r="ES172" s="186" t="s">
        <v>67</v>
      </c>
      <c r="ET172" s="200" t="s">
        <v>64</v>
      </c>
      <c r="EU172" s="168" t="s">
        <v>64</v>
      </c>
      <c r="EV172" s="180" t="s">
        <v>41</v>
      </c>
      <c r="EW172" s="119" t="s">
        <v>36</v>
      </c>
      <c r="EX172" s="168" t="s">
        <v>59</v>
      </c>
      <c r="EY172" s="114" t="s">
        <v>52</v>
      </c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6">
        <f>SUM(DN141, -DN143)</f>
        <v>7.4099999999999999E-2</v>
      </c>
      <c r="DO173" s="346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46">
        <f>SUM(EK136, -EK138)</f>
        <v>2.0300000000000002E-2</v>
      </c>
      <c r="EL173" s="116">
        <f>SUM(EL141, -EL143)</f>
        <v>2.8499999999999998E-2</v>
      </c>
      <c r="EM173" s="179">
        <f>SUM(EM136, -EM141)</f>
        <v>2.7699999999999999E-2</v>
      </c>
      <c r="EN173" s="144">
        <f>SUM(EN141, -EN142)</f>
        <v>2.87E-2</v>
      </c>
      <c r="EO173" s="118">
        <f>SUM(EO136, -EO140)</f>
        <v>2.7600000000000003E-2</v>
      </c>
      <c r="EP173" s="179">
        <f>SUM(EP138, -EP142)</f>
        <v>3.8500000000000006E-2</v>
      </c>
      <c r="EQ173" s="144">
        <f>SUM(EQ136, -EQ140)</f>
        <v>2.8200000000000003E-2</v>
      </c>
      <c r="ER173" s="116">
        <f>SUM(ER136, -ER141)</f>
        <v>4.5999999999999999E-2</v>
      </c>
      <c r="ES173" s="187">
        <f>SUM(ES137, -ES141)</f>
        <v>4.0399999999999998E-2</v>
      </c>
      <c r="ET173" s="146">
        <f>SUM(ET137, -ET142)</f>
        <v>3.8199999999999998E-2</v>
      </c>
      <c r="EU173" s="120">
        <f>SUM(EU137, -EU142)</f>
        <v>4.0800000000000003E-2</v>
      </c>
      <c r="EV173" s="179">
        <f>SUM(EV136, -EV138)</f>
        <v>3.5299999999999998E-2</v>
      </c>
      <c r="EW173" s="116">
        <f>SUM(EW136, -EW139)</f>
        <v>3.7400000000000003E-2</v>
      </c>
      <c r="EX173" s="115">
        <f>SUM(EX137, -EX141)</f>
        <v>5.0900000000000001E-2</v>
      </c>
      <c r="EY173" s="115">
        <f>SUM(EY137, -EY140)</f>
        <v>7.4300000000000005E-2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3" t="s">
        <v>64</v>
      </c>
      <c r="DO174" s="345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200" t="s">
        <v>59</v>
      </c>
      <c r="EL174" s="123" t="s">
        <v>40</v>
      </c>
      <c r="EM174" s="182" t="s">
        <v>63</v>
      </c>
      <c r="EN174" s="152" t="s">
        <v>70</v>
      </c>
      <c r="EO174" s="350" t="s">
        <v>54</v>
      </c>
      <c r="EP174" s="182" t="s">
        <v>63</v>
      </c>
      <c r="EQ174" s="163" t="s">
        <v>53</v>
      </c>
      <c r="ER174" s="188" t="s">
        <v>55</v>
      </c>
      <c r="ES174" s="180" t="s">
        <v>36</v>
      </c>
      <c r="ET174" s="158" t="s">
        <v>39</v>
      </c>
      <c r="EU174" s="119" t="s">
        <v>39</v>
      </c>
      <c r="EV174" s="174" t="s">
        <v>63</v>
      </c>
      <c r="EW174" s="119" t="s">
        <v>39</v>
      </c>
      <c r="EX174" s="119" t="s">
        <v>36</v>
      </c>
      <c r="EY174" s="168" t="s">
        <v>48</v>
      </c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0">
        <f>SUM(DN141, -DN142)</f>
        <v>7.2800000000000004E-2</v>
      </c>
      <c r="DO175" s="346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47">SUM(EC164, -EC171)</f>
        <v>0</v>
      </c>
      <c r="ED175" s="6">
        <f t="shared" si="447"/>
        <v>0</v>
      </c>
      <c r="EE175" s="6">
        <f t="shared" si="447"/>
        <v>0</v>
      </c>
      <c r="EF175" s="6">
        <f t="shared" si="447"/>
        <v>0</v>
      </c>
      <c r="EG175" s="6">
        <f t="shared" si="447"/>
        <v>0</v>
      </c>
      <c r="EH175" s="6">
        <f t="shared" si="447"/>
        <v>0</v>
      </c>
      <c r="EI175" s="6">
        <f t="shared" si="447"/>
        <v>0</v>
      </c>
      <c r="EK175" s="153">
        <f>SUM(EK137, -EK142)</f>
        <v>1.3599999999999999E-2</v>
      </c>
      <c r="EL175" s="120">
        <f>SUM(EL137, -EL140)</f>
        <v>2.7900000000000001E-2</v>
      </c>
      <c r="EM175" s="176">
        <f>SUM(EM140, -EM142)</f>
        <v>2.46E-2</v>
      </c>
      <c r="EN175" s="146">
        <f>SUM(EN142, -EN143)</f>
        <v>2.7400000000000004E-2</v>
      </c>
      <c r="EO175" s="118">
        <f>SUM(EO137, -EO141)</f>
        <v>2.4799999999999999E-2</v>
      </c>
      <c r="EP175" s="176">
        <f>SUM(EP137, -EP141)</f>
        <v>3.3500000000000002E-2</v>
      </c>
      <c r="EQ175" s="144">
        <f>SUM(EQ138, -EQ142)</f>
        <v>2.81E-2</v>
      </c>
      <c r="ER175" s="118">
        <f>SUM(ER142, -ER143)</f>
        <v>3.7600000000000001E-2</v>
      </c>
      <c r="ES175" s="176">
        <f>SUM(ES136, -ES140)</f>
        <v>4.0099999999999997E-2</v>
      </c>
      <c r="ET175" s="144">
        <f>SUM(ET136, -ET138)</f>
        <v>3.5200000000000002E-2</v>
      </c>
      <c r="EU175" s="116">
        <f>SUM(EU136, -EU138)</f>
        <v>3.7400000000000003E-2</v>
      </c>
      <c r="EV175" s="176">
        <f>SUM(EV137, -EV142)</f>
        <v>3.4599999999999999E-2</v>
      </c>
      <c r="EW175" s="116">
        <f>SUM(EW136, -EW138)</f>
        <v>3.3600000000000005E-2</v>
      </c>
      <c r="EX175" s="116">
        <f>SUM(EX136, -EX139)</f>
        <v>4.8099999999999997E-2</v>
      </c>
      <c r="EY175" s="120">
        <f>SUM(EY138, -EY142)</f>
        <v>6.7400000000000002E-2</v>
      </c>
      <c r="EZ175" s="6">
        <f t="shared" ref="EY175:FB175" si="448">SUM(EZ164, -EZ171)</f>
        <v>0</v>
      </c>
      <c r="FA175" s="6">
        <f t="shared" si="448"/>
        <v>0</v>
      </c>
      <c r="FB175" s="6">
        <f t="shared" si="448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49">SUM(FE164, -FE171)</f>
        <v>0</v>
      </c>
      <c r="FF175" s="6">
        <f t="shared" si="449"/>
        <v>0</v>
      </c>
      <c r="FG175" s="6">
        <f t="shared" si="449"/>
        <v>0</v>
      </c>
      <c r="FH175" s="6">
        <f t="shared" si="449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50">SUM(FK164, -FK171)</f>
        <v>0</v>
      </c>
      <c r="FL175" s="6">
        <f t="shared" si="450"/>
        <v>0</v>
      </c>
      <c r="FM175" s="6">
        <f t="shared" si="450"/>
        <v>0</v>
      </c>
      <c r="FN175" s="6">
        <f t="shared" si="450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51">SUM(FQ164, -FQ171)</f>
        <v>0</v>
      </c>
      <c r="FR175" s="6">
        <f t="shared" si="451"/>
        <v>0</v>
      </c>
      <c r="FS175" s="6">
        <f t="shared" si="451"/>
        <v>0</v>
      </c>
      <c r="FT175" s="6">
        <f t="shared" si="451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52">SUM(FW164, -FW171)</f>
        <v>0</v>
      </c>
      <c r="FX175" s="6">
        <f t="shared" si="452"/>
        <v>0</v>
      </c>
      <c r="FY175" s="6">
        <f t="shared" si="452"/>
        <v>0</v>
      </c>
      <c r="FZ175" s="6">
        <f t="shared" si="452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53">SUM(GC164, -GC171)</f>
        <v>0</v>
      </c>
      <c r="GD175" s="6">
        <f t="shared" si="453"/>
        <v>0</v>
      </c>
      <c r="GE175" s="6">
        <f t="shared" si="453"/>
        <v>0</v>
      </c>
      <c r="GF175" s="6">
        <f t="shared" si="453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54">SUM(GI164, -GI171)</f>
        <v>0</v>
      </c>
      <c r="GJ175" s="6">
        <f t="shared" si="454"/>
        <v>0</v>
      </c>
      <c r="GK175" s="6">
        <f t="shared" si="454"/>
        <v>0</v>
      </c>
      <c r="GL175" s="6">
        <f t="shared" si="454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55">SUM(GO164, -GO171)</f>
        <v>0</v>
      </c>
      <c r="GP175" s="6">
        <f t="shared" si="455"/>
        <v>0</v>
      </c>
      <c r="GQ175" s="6">
        <f t="shared" si="455"/>
        <v>0</v>
      </c>
      <c r="GR175" s="6">
        <f t="shared" si="455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56">SUM(GU164, -GU171)</f>
        <v>0</v>
      </c>
      <c r="GV175" s="6">
        <f t="shared" si="456"/>
        <v>0</v>
      </c>
      <c r="GW175" s="6">
        <f t="shared" si="456"/>
        <v>0</v>
      </c>
      <c r="GX175" s="6">
        <f t="shared" si="456"/>
        <v>0</v>
      </c>
      <c r="GY175" s="6">
        <f t="shared" si="456"/>
        <v>0</v>
      </c>
      <c r="GZ175" s="6">
        <f t="shared" si="456"/>
        <v>0</v>
      </c>
      <c r="HA175" s="6">
        <f t="shared" si="456"/>
        <v>0</v>
      </c>
      <c r="HC175" s="6">
        <f t="shared" ref="HC175:HD175" si="457">SUM(HC164, -HC171)</f>
        <v>0</v>
      </c>
      <c r="HD175" s="6">
        <f t="shared" si="457"/>
        <v>0</v>
      </c>
      <c r="HE175" s="6">
        <f t="shared" ref="HE175:HH175" si="458">SUM(HE164, -HE171)</f>
        <v>0</v>
      </c>
      <c r="HF175" s="6">
        <f t="shared" si="458"/>
        <v>0</v>
      </c>
      <c r="HG175" s="6">
        <f t="shared" si="458"/>
        <v>0</v>
      </c>
      <c r="HH175" s="6">
        <f t="shared" si="458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59">SUM(HK164, -HK171)</f>
        <v>0</v>
      </c>
      <c r="HL175" s="6">
        <f t="shared" si="459"/>
        <v>0</v>
      </c>
      <c r="HM175" s="6">
        <f t="shared" si="459"/>
        <v>0</v>
      </c>
      <c r="HN175" s="6">
        <f t="shared" si="459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60">SUM(HQ164, -HQ171)</f>
        <v>0</v>
      </c>
      <c r="HR175" s="6">
        <f t="shared" si="460"/>
        <v>0</v>
      </c>
      <c r="HS175" s="6">
        <f t="shared" si="460"/>
        <v>0</v>
      </c>
      <c r="HT175" s="6">
        <f t="shared" si="460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61">SUM(HW164, -HW171)</f>
        <v>0</v>
      </c>
      <c r="HX175" s="6">
        <f t="shared" si="461"/>
        <v>0</v>
      </c>
      <c r="HY175" s="6">
        <f t="shared" si="461"/>
        <v>0</v>
      </c>
      <c r="HZ175" s="6">
        <f t="shared" si="461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62">SUM(IC164, -IC171)</f>
        <v>0</v>
      </c>
      <c r="ID175" s="6">
        <f t="shared" si="462"/>
        <v>0</v>
      </c>
      <c r="IE175" s="6">
        <f t="shared" si="462"/>
        <v>0</v>
      </c>
      <c r="IF175" s="6">
        <f t="shared" si="462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63">SUM(II164, -II171)</f>
        <v>0</v>
      </c>
      <c r="IJ175" s="6">
        <f t="shared" si="463"/>
        <v>0</v>
      </c>
      <c r="IK175" s="6">
        <f t="shared" si="463"/>
        <v>0</v>
      </c>
      <c r="IL175" s="6">
        <f t="shared" si="463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64">SUM(IO164, -IO171)</f>
        <v>0</v>
      </c>
      <c r="IP175" s="6">
        <f t="shared" si="464"/>
        <v>0</v>
      </c>
      <c r="IQ175" s="6">
        <f t="shared" si="464"/>
        <v>0</v>
      </c>
      <c r="IR175" s="6">
        <f t="shared" si="464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65">SUM(IU164, -IU171)</f>
        <v>0</v>
      </c>
      <c r="IV175" s="6">
        <f t="shared" si="465"/>
        <v>0</v>
      </c>
      <c r="IW175" s="6">
        <f t="shared" si="465"/>
        <v>0</v>
      </c>
      <c r="IX175" s="6">
        <f t="shared" si="465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66">SUM(JA164, -JA171)</f>
        <v>0</v>
      </c>
      <c r="JB175" s="6">
        <f t="shared" si="466"/>
        <v>0</v>
      </c>
      <c r="JC175" s="6">
        <f t="shared" si="466"/>
        <v>0</v>
      </c>
      <c r="JD175" s="6">
        <f t="shared" si="466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67">SUM(JG164, -JG171)</f>
        <v>0</v>
      </c>
      <c r="JH175" s="6">
        <f t="shared" si="467"/>
        <v>0</v>
      </c>
      <c r="JI175" s="6">
        <f t="shared" si="467"/>
        <v>0</v>
      </c>
      <c r="JJ175" s="6">
        <f t="shared" si="467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68">SUM(JM164, -JM171)</f>
        <v>0</v>
      </c>
      <c r="JN175" s="6">
        <f t="shared" si="468"/>
        <v>0</v>
      </c>
      <c r="JO175" s="6">
        <f t="shared" si="468"/>
        <v>0</v>
      </c>
      <c r="JP175" s="6">
        <f t="shared" si="468"/>
        <v>0</v>
      </c>
      <c r="JQ175" s="6">
        <f t="shared" si="468"/>
        <v>0</v>
      </c>
      <c r="JR175" s="6">
        <f t="shared" si="468"/>
        <v>0</v>
      </c>
      <c r="JS175" s="6">
        <f t="shared" si="468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1" t="s">
        <v>54</v>
      </c>
      <c r="DO176" s="345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3" t="s">
        <v>54</v>
      </c>
      <c r="EL176" s="117" t="s">
        <v>60</v>
      </c>
      <c r="EM176" s="183" t="s">
        <v>44</v>
      </c>
      <c r="EN176" s="200" t="s">
        <v>59</v>
      </c>
      <c r="EO176" s="168" t="s">
        <v>59</v>
      </c>
      <c r="EP176" s="184" t="s">
        <v>51</v>
      </c>
      <c r="EQ176" s="156" t="s">
        <v>51</v>
      </c>
      <c r="ER176" s="168" t="s">
        <v>67</v>
      </c>
      <c r="ES176" s="186" t="s">
        <v>48</v>
      </c>
      <c r="ET176" s="353" t="s">
        <v>54</v>
      </c>
      <c r="EU176" s="350" t="s">
        <v>54</v>
      </c>
      <c r="EV176" s="180" t="s">
        <v>39</v>
      </c>
      <c r="EW176" s="168" t="s">
        <v>59</v>
      </c>
      <c r="EX176" s="168" t="s">
        <v>64</v>
      </c>
      <c r="EY176" s="121" t="s">
        <v>60</v>
      </c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8">
        <f>SUM(DN137, -DN141)</f>
        <v>6.5600000000000006E-2</v>
      </c>
      <c r="DO177" s="346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48">
        <f>SUM(EK137, -EK141)</f>
        <v>1.34E-2</v>
      </c>
      <c r="EL177" s="120">
        <f>SUM(EL138, -EL141)</f>
        <v>2.5700000000000001E-2</v>
      </c>
      <c r="EM177" s="179">
        <f>SUM(EM137, -EM141)</f>
        <v>2.35E-2</v>
      </c>
      <c r="EN177" s="153">
        <f>SUM(EN136, -EN141)</f>
        <v>2.18E-2</v>
      </c>
      <c r="EO177" s="115">
        <f>SUM(EO137, -EO140)</f>
        <v>2.46E-2</v>
      </c>
      <c r="EP177" s="179">
        <f>SUM(EP139, -EP142)</f>
        <v>3.3000000000000002E-2</v>
      </c>
      <c r="EQ177" s="146">
        <f>SUM(EQ139, -EQ142)</f>
        <v>2.7400000000000001E-2</v>
      </c>
      <c r="ER177" s="208">
        <f>SUM(ER137, -ER141)</f>
        <v>3.61E-2</v>
      </c>
      <c r="ES177" s="179">
        <f>SUM(ES137, -ES140)</f>
        <v>3.8099999999999995E-2</v>
      </c>
      <c r="ET177" s="148">
        <f>SUM(ET137, -ET141)</f>
        <v>3.0499999999999999E-2</v>
      </c>
      <c r="EU177" s="118">
        <f>SUM(EU137, -EU141)</f>
        <v>3.4099999999999998E-2</v>
      </c>
      <c r="EV177" s="176">
        <f>SUM(EV136, -EV137)</f>
        <v>3.39E-2</v>
      </c>
      <c r="EW177" s="115">
        <f>SUM(EW137, -EW141)</f>
        <v>3.32E-2</v>
      </c>
      <c r="EX177" s="120">
        <f>SUM(EX137, -EX140)</f>
        <v>3.7499999999999999E-2</v>
      </c>
      <c r="EY177" s="120">
        <f>SUM(EY141, -EY143)</f>
        <v>6.7400000000000002E-2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7" t="s">
        <v>38</v>
      </c>
      <c r="DO178" s="345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200" t="s">
        <v>41</v>
      </c>
      <c r="EL178" s="117" t="s">
        <v>42</v>
      </c>
      <c r="EM178" s="184" t="s">
        <v>51</v>
      </c>
      <c r="EN178" s="158" t="s">
        <v>38</v>
      </c>
      <c r="EO178" s="123" t="s">
        <v>53</v>
      </c>
      <c r="EP178" s="180" t="s">
        <v>39</v>
      </c>
      <c r="EQ178" s="163" t="s">
        <v>63</v>
      </c>
      <c r="ER178" s="114" t="s">
        <v>52</v>
      </c>
      <c r="ES178" s="180" t="s">
        <v>37</v>
      </c>
      <c r="ET178" s="152" t="s">
        <v>63</v>
      </c>
      <c r="EU178" s="168" t="s">
        <v>59</v>
      </c>
      <c r="EV178" s="186" t="s">
        <v>64</v>
      </c>
      <c r="EW178" s="350" t="s">
        <v>54</v>
      </c>
      <c r="EX178" s="114" t="s">
        <v>52</v>
      </c>
      <c r="EY178" s="114" t="s">
        <v>63</v>
      </c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8">
        <f>SUM(DN136, -DN140)</f>
        <v>6.3399999999999998E-2</v>
      </c>
      <c r="DO179" s="346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46">
        <f>SUM(EK137, -EK140)</f>
        <v>1.09E-2</v>
      </c>
      <c r="EL179" s="120">
        <f>SUM(EL138, -EL140)</f>
        <v>2.4399999999999998E-2</v>
      </c>
      <c r="EM179" s="179">
        <f>SUM(EM138, -EM141)</f>
        <v>2.01E-2</v>
      </c>
      <c r="EN179" s="148">
        <f>SUM(EN137, -EN141)</f>
        <v>1.83E-2</v>
      </c>
      <c r="EO179" s="116">
        <f>SUM(EO138, -EO141)</f>
        <v>2.29E-2</v>
      </c>
      <c r="EP179" s="176">
        <f>SUM(EP138, -EP141)</f>
        <v>3.1899999999999998E-2</v>
      </c>
      <c r="EQ179" s="144">
        <f>SUM(EQ138, -EQ141)</f>
        <v>2.7299999999999998E-2</v>
      </c>
      <c r="ER179" s="115">
        <f>SUM(ER141, -ER142)</f>
        <v>2.6199999999999998E-2</v>
      </c>
      <c r="ES179" s="179">
        <f>SUM(ES136, -ES139)</f>
        <v>3.7899999999999996E-2</v>
      </c>
      <c r="ET179" s="144">
        <f>SUM(ET138, -ET142)</f>
        <v>2.9700000000000001E-2</v>
      </c>
      <c r="EU179" s="115">
        <f>SUM(EU137, -EU140)</f>
        <v>0.03</v>
      </c>
      <c r="EV179" s="179">
        <f>SUM(EV138, -EV142)</f>
        <v>3.32E-2</v>
      </c>
      <c r="EW179" s="118">
        <f>SUM(EW137, -EW140)</f>
        <v>2.5499999999999998E-2</v>
      </c>
      <c r="EX179" s="115">
        <f>SUM(EX138, -EX142)</f>
        <v>3.5900000000000001E-2</v>
      </c>
      <c r="EY179" s="116">
        <f>SUM(EY137, -EY139)</f>
        <v>6.5500000000000003E-2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29" t="s">
        <v>68</v>
      </c>
      <c r="DO180" s="345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42" t="s">
        <v>68</v>
      </c>
      <c r="EL180" s="188" t="s">
        <v>52</v>
      </c>
      <c r="EM180" s="354" t="s">
        <v>54</v>
      </c>
      <c r="EN180" s="164" t="s">
        <v>51</v>
      </c>
      <c r="EO180" s="123" t="s">
        <v>84</v>
      </c>
      <c r="EP180" s="186" t="s">
        <v>59</v>
      </c>
      <c r="EQ180" s="156" t="s">
        <v>57</v>
      </c>
      <c r="ER180" s="119" t="s">
        <v>36</v>
      </c>
      <c r="ES180" s="354" t="s">
        <v>54</v>
      </c>
      <c r="ET180" s="200" t="s">
        <v>59</v>
      </c>
      <c r="EU180" s="114" t="s">
        <v>63</v>
      </c>
      <c r="EV180" s="183" t="s">
        <v>47</v>
      </c>
      <c r="EW180" s="114" t="s">
        <v>63</v>
      </c>
      <c r="EX180" s="168" t="s">
        <v>48</v>
      </c>
      <c r="EY180" s="122" t="s">
        <v>49</v>
      </c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5">
        <f>SUM(DN138, -DN141)</f>
        <v>5.7799999999999997E-2</v>
      </c>
      <c r="DO181" s="346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69">SUM(EC170, -EC177)</f>
        <v>0</v>
      </c>
      <c r="ED181" s="6">
        <f t="shared" si="469"/>
        <v>0</v>
      </c>
      <c r="EE181" s="6">
        <f t="shared" si="469"/>
        <v>0</v>
      </c>
      <c r="EF181" s="6">
        <f t="shared" si="469"/>
        <v>0</v>
      </c>
      <c r="EG181" s="6">
        <f t="shared" si="469"/>
        <v>0</v>
      </c>
      <c r="EH181" s="6">
        <f t="shared" si="469"/>
        <v>0</v>
      </c>
      <c r="EI181" s="6">
        <f t="shared" si="469"/>
        <v>0</v>
      </c>
      <c r="EK181" s="144">
        <f>SUM(EK136, -EK137)</f>
        <v>1.0900000000000002E-2</v>
      </c>
      <c r="EL181" s="115">
        <f>SUM(EL142, -EL143)</f>
        <v>2.35E-2</v>
      </c>
      <c r="EM181" s="178">
        <f>SUM(EM139, -EM141)</f>
        <v>1.7499999999999998E-2</v>
      </c>
      <c r="EN181" s="146">
        <f>SUM(EN138, -EN141)</f>
        <v>1.4800000000000001E-2</v>
      </c>
      <c r="EO181" s="116">
        <f>SUM(EO138, -EO140)</f>
        <v>2.2700000000000001E-2</v>
      </c>
      <c r="EP181" s="175">
        <f>SUM(EP136, -EP139)</f>
        <v>2.9899999999999999E-2</v>
      </c>
      <c r="EQ181" s="144">
        <f>SUM(EQ139, -EQ141)</f>
        <v>2.6599999999999999E-2</v>
      </c>
      <c r="ER181" s="116">
        <f>SUM(ER136, -ER140)</f>
        <v>2.6000000000000002E-2</v>
      </c>
      <c r="ES181" s="178">
        <f>SUM(ES137, -ES139)</f>
        <v>3.5899999999999994E-2</v>
      </c>
      <c r="ET181" s="153">
        <f>SUM(ET137, -ET140)</f>
        <v>2.9600000000000001E-2</v>
      </c>
      <c r="EU181" s="116">
        <f>SUM(EU138, -EU142)</f>
        <v>2.8499999999999998E-2</v>
      </c>
      <c r="EV181" s="179">
        <f>SUM(EV139, -EV142)</f>
        <v>2.92E-2</v>
      </c>
      <c r="EW181" s="116">
        <f>SUM(EW138, -EW142)</f>
        <v>2.5099999999999997E-2</v>
      </c>
      <c r="EX181" s="120">
        <f>SUM(EX137, -EX139)</f>
        <v>3.3399999999999999E-2</v>
      </c>
      <c r="EY181" s="120">
        <f>SUM(EY142, -EY143)</f>
        <v>5.6399999999999999E-2</v>
      </c>
      <c r="EZ181" s="6">
        <f t="shared" ref="EY181:FB181" si="470">SUM(EZ170, -EZ177)</f>
        <v>0</v>
      </c>
      <c r="FA181" s="6">
        <f t="shared" si="470"/>
        <v>0</v>
      </c>
      <c r="FB181" s="6">
        <f t="shared" si="470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71">SUM(FE170, -FE177)</f>
        <v>0</v>
      </c>
      <c r="FF181" s="6">
        <f t="shared" si="471"/>
        <v>0</v>
      </c>
      <c r="FG181" s="6">
        <f t="shared" si="471"/>
        <v>0</v>
      </c>
      <c r="FH181" s="6">
        <f t="shared" si="471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72">SUM(FK170, -FK177)</f>
        <v>0</v>
      </c>
      <c r="FL181" s="6">
        <f t="shared" si="472"/>
        <v>0</v>
      </c>
      <c r="FM181" s="6">
        <f t="shared" si="472"/>
        <v>0</v>
      </c>
      <c r="FN181" s="6">
        <f t="shared" si="472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73">SUM(FQ170, -FQ177)</f>
        <v>0</v>
      </c>
      <c r="FR181" s="6">
        <f t="shared" si="473"/>
        <v>0</v>
      </c>
      <c r="FS181" s="6">
        <f t="shared" si="473"/>
        <v>0</v>
      </c>
      <c r="FT181" s="6">
        <f t="shared" si="473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74">SUM(FW170, -FW177)</f>
        <v>0</v>
      </c>
      <c r="FX181" s="6">
        <f t="shared" si="474"/>
        <v>0</v>
      </c>
      <c r="FY181" s="6">
        <f t="shared" si="474"/>
        <v>0</v>
      </c>
      <c r="FZ181" s="6">
        <f t="shared" si="474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75">SUM(GC170, -GC177)</f>
        <v>0</v>
      </c>
      <c r="GD181" s="6">
        <f t="shared" si="475"/>
        <v>0</v>
      </c>
      <c r="GE181" s="6">
        <f t="shared" si="475"/>
        <v>0</v>
      </c>
      <c r="GF181" s="6">
        <f t="shared" si="475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76">SUM(GI170, -GI177)</f>
        <v>0</v>
      </c>
      <c r="GJ181" s="6">
        <f t="shared" si="476"/>
        <v>0</v>
      </c>
      <c r="GK181" s="6">
        <f t="shared" si="476"/>
        <v>0</v>
      </c>
      <c r="GL181" s="6">
        <f t="shared" si="476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77">SUM(GO170, -GO177)</f>
        <v>0</v>
      </c>
      <c r="GP181" s="6">
        <f t="shared" si="477"/>
        <v>0</v>
      </c>
      <c r="GQ181" s="6">
        <f t="shared" si="477"/>
        <v>0</v>
      </c>
      <c r="GR181" s="6">
        <f t="shared" si="477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78">SUM(GU170, -GU177)</f>
        <v>0</v>
      </c>
      <c r="GV181" s="6">
        <f t="shared" si="478"/>
        <v>0</v>
      </c>
      <c r="GW181" s="6">
        <f t="shared" si="478"/>
        <v>0</v>
      </c>
      <c r="GX181" s="6">
        <f t="shared" si="478"/>
        <v>0</v>
      </c>
      <c r="GY181" s="6">
        <f t="shared" si="478"/>
        <v>0</v>
      </c>
      <c r="GZ181" s="6">
        <f t="shared" si="478"/>
        <v>0</v>
      </c>
      <c r="HA181" s="6">
        <f t="shared" si="478"/>
        <v>0</v>
      </c>
      <c r="HC181" s="6">
        <f t="shared" ref="HC181:HD181" si="479">SUM(HC170, -HC177)</f>
        <v>0</v>
      </c>
      <c r="HD181" s="6">
        <f t="shared" si="479"/>
        <v>0</v>
      </c>
      <c r="HE181" s="6">
        <f t="shared" ref="HE181:HH181" si="480">SUM(HE170, -HE177)</f>
        <v>0</v>
      </c>
      <c r="HF181" s="6">
        <f t="shared" si="480"/>
        <v>0</v>
      </c>
      <c r="HG181" s="6">
        <f t="shared" si="480"/>
        <v>0</v>
      </c>
      <c r="HH181" s="6">
        <f t="shared" si="480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81">SUM(HK170, -HK177)</f>
        <v>0</v>
      </c>
      <c r="HL181" s="6">
        <f t="shared" si="481"/>
        <v>0</v>
      </c>
      <c r="HM181" s="6">
        <f t="shared" si="481"/>
        <v>0</v>
      </c>
      <c r="HN181" s="6">
        <f t="shared" si="481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82">SUM(HQ170, -HQ177)</f>
        <v>0</v>
      </c>
      <c r="HR181" s="6">
        <f t="shared" si="482"/>
        <v>0</v>
      </c>
      <c r="HS181" s="6">
        <f t="shared" si="482"/>
        <v>0</v>
      </c>
      <c r="HT181" s="6">
        <f t="shared" si="482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83">SUM(HW170, -HW177)</f>
        <v>0</v>
      </c>
      <c r="HX181" s="6">
        <f t="shared" si="483"/>
        <v>0</v>
      </c>
      <c r="HY181" s="6">
        <f t="shared" si="483"/>
        <v>0</v>
      </c>
      <c r="HZ181" s="6">
        <f t="shared" si="483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84">SUM(IC170, -IC177)</f>
        <v>0</v>
      </c>
      <c r="ID181" s="6">
        <f t="shared" si="484"/>
        <v>0</v>
      </c>
      <c r="IE181" s="6">
        <f t="shared" si="484"/>
        <v>0</v>
      </c>
      <c r="IF181" s="6">
        <f t="shared" si="484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85">SUM(II170, -II177)</f>
        <v>0</v>
      </c>
      <c r="IJ181" s="6">
        <f t="shared" si="485"/>
        <v>0</v>
      </c>
      <c r="IK181" s="6">
        <f t="shared" si="485"/>
        <v>0</v>
      </c>
      <c r="IL181" s="6">
        <f t="shared" si="485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86">SUM(IO170, -IO177)</f>
        <v>0</v>
      </c>
      <c r="IP181" s="6">
        <f t="shared" si="486"/>
        <v>0</v>
      </c>
      <c r="IQ181" s="6">
        <f t="shared" si="486"/>
        <v>0</v>
      </c>
      <c r="IR181" s="6">
        <f t="shared" si="486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87">SUM(IU170, -IU177)</f>
        <v>0</v>
      </c>
      <c r="IV181" s="6">
        <f t="shared" si="487"/>
        <v>0</v>
      </c>
      <c r="IW181" s="6">
        <f t="shared" si="487"/>
        <v>0</v>
      </c>
      <c r="IX181" s="6">
        <f t="shared" si="487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88">SUM(JA170, -JA177)</f>
        <v>0</v>
      </c>
      <c r="JB181" s="6">
        <f t="shared" si="488"/>
        <v>0</v>
      </c>
      <c r="JC181" s="6">
        <f t="shared" si="488"/>
        <v>0</v>
      </c>
      <c r="JD181" s="6">
        <f t="shared" si="488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89">SUM(JG170, -JG177)</f>
        <v>0</v>
      </c>
      <c r="JH181" s="6">
        <f t="shared" si="489"/>
        <v>0</v>
      </c>
      <c r="JI181" s="6">
        <f t="shared" si="489"/>
        <v>0</v>
      </c>
      <c r="JJ181" s="6">
        <f t="shared" si="489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90">SUM(JM170, -JM177)</f>
        <v>0</v>
      </c>
      <c r="JN181" s="6">
        <f t="shared" si="490"/>
        <v>0</v>
      </c>
      <c r="JO181" s="6">
        <f t="shared" si="490"/>
        <v>0</v>
      </c>
      <c r="JP181" s="6">
        <f t="shared" si="490"/>
        <v>0</v>
      </c>
      <c r="JQ181" s="6">
        <f t="shared" si="490"/>
        <v>0</v>
      </c>
      <c r="JR181" s="6">
        <f t="shared" si="490"/>
        <v>0</v>
      </c>
      <c r="JS181" s="6">
        <f t="shared" si="490"/>
        <v>0</v>
      </c>
    </row>
    <row r="182" spans="7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1" t="s">
        <v>51</v>
      </c>
      <c r="DO182" s="345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200" t="s">
        <v>48</v>
      </c>
      <c r="EL182" s="168" t="s">
        <v>48</v>
      </c>
      <c r="EM182" s="180" t="s">
        <v>40</v>
      </c>
      <c r="EN182" s="154" t="s">
        <v>45</v>
      </c>
      <c r="EO182" s="122" t="s">
        <v>46</v>
      </c>
      <c r="EP182" s="184" t="s">
        <v>57</v>
      </c>
      <c r="EQ182" s="158" t="s">
        <v>38</v>
      </c>
      <c r="ER182" s="123" t="s">
        <v>63</v>
      </c>
      <c r="ES182" s="182" t="s">
        <v>63</v>
      </c>
      <c r="ET182" s="158" t="s">
        <v>41</v>
      </c>
      <c r="EU182" s="119" t="s">
        <v>41</v>
      </c>
      <c r="EV182" s="199" t="s">
        <v>53</v>
      </c>
      <c r="EW182" s="122" t="s">
        <v>47</v>
      </c>
      <c r="EX182" s="114" t="s">
        <v>57</v>
      </c>
      <c r="EY182" s="168" t="s">
        <v>59</v>
      </c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91">SUM(CD136, -CD137)</f>
        <v>5.4199999999999998E-2</v>
      </c>
      <c r="CE183" s="144">
        <f t="shared" si="491"/>
        <v>5.57E-2</v>
      </c>
      <c r="CF183" s="118">
        <f t="shared" si="491"/>
        <v>6.1299999999999993E-2</v>
      </c>
      <c r="CG183" s="178">
        <f t="shared" si="491"/>
        <v>6.88E-2</v>
      </c>
      <c r="CH183" s="148">
        <f t="shared" si="491"/>
        <v>6.6700000000000009E-2</v>
      </c>
      <c r="CI183" s="116">
        <f t="shared" si="491"/>
        <v>6.6099999999999992E-2</v>
      </c>
      <c r="CJ183" s="178">
        <f t="shared" si="491"/>
        <v>5.2999999999999999E-2</v>
      </c>
      <c r="CK183" s="148">
        <f t="shared" si="491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0">
        <f>SUM(DN137, -DN140)</f>
        <v>5.2900000000000003E-2</v>
      </c>
      <c r="DO183" s="346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46">
        <f>SUM(EK137, -EK139)</f>
        <v>9.5999999999999992E-3</v>
      </c>
      <c r="EL183" s="120">
        <f>SUM(EL136, -EL139)</f>
        <v>2.35E-2</v>
      </c>
      <c r="EM183" s="179">
        <f>SUM(EM136, -EM140)</f>
        <v>1.5900000000000001E-2</v>
      </c>
      <c r="EN183" s="166">
        <f>SUM(EN139, -EN141)</f>
        <v>1.21E-2</v>
      </c>
      <c r="EO183" s="247">
        <f>SUM(EO139, -EO142)</f>
        <v>2.24E-2</v>
      </c>
      <c r="EP183" s="176">
        <f>SUM(EP139, -EP141)</f>
        <v>2.64E-2</v>
      </c>
      <c r="EQ183" s="148">
        <f>SUM(EQ136, -EQ139)</f>
        <v>1.7100000000000001E-2</v>
      </c>
      <c r="ER183" s="116">
        <f>SUM(ER138, -ER141)</f>
        <v>2.52E-2</v>
      </c>
      <c r="ES183" s="176">
        <f>SUM(ES138, -ES141)</f>
        <v>3.44E-2</v>
      </c>
      <c r="ET183" s="146">
        <f>SUM(ET136, -ET137)</f>
        <v>2.6700000000000002E-2</v>
      </c>
      <c r="EU183" s="120">
        <f>SUM(EU136, -EU137)</f>
        <v>2.5100000000000001E-2</v>
      </c>
      <c r="EV183" s="176">
        <f>SUM(EV140, -EV142)</f>
        <v>2.6000000000000002E-2</v>
      </c>
      <c r="EW183" s="120">
        <f>SUM(EW139, -EW142)</f>
        <v>2.1299999999999999E-2</v>
      </c>
      <c r="EX183" s="116">
        <f>SUM(EX138, -EX141)</f>
        <v>3.2899999999999999E-2</v>
      </c>
      <c r="EY183" s="115">
        <f>SUM(EY138, -EY141)</f>
        <v>5.6400000000000006E-2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7" t="s">
        <v>36</v>
      </c>
      <c r="DO184" s="345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200" t="s">
        <v>64</v>
      </c>
      <c r="EL184" s="122" t="s">
        <v>44</v>
      </c>
      <c r="EM184" s="199" t="s">
        <v>52</v>
      </c>
      <c r="EN184" s="200" t="s">
        <v>64</v>
      </c>
      <c r="EO184" s="119" t="s">
        <v>36</v>
      </c>
      <c r="EP184" s="183" t="s">
        <v>44</v>
      </c>
      <c r="EQ184" s="158" t="s">
        <v>40</v>
      </c>
      <c r="ER184" s="119" t="s">
        <v>38</v>
      </c>
      <c r="ES184" s="182" t="s">
        <v>47</v>
      </c>
      <c r="ET184" s="152" t="s">
        <v>52</v>
      </c>
      <c r="EU184" s="122" t="s">
        <v>47</v>
      </c>
      <c r="EV184" s="174" t="s">
        <v>57</v>
      </c>
      <c r="EW184" s="119" t="s">
        <v>41</v>
      </c>
      <c r="EX184" s="119" t="s">
        <v>39</v>
      </c>
      <c r="EY184" s="119" t="s">
        <v>41</v>
      </c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92">SUM(CC137, -CC141)</f>
        <v>3.7400000000000003E-2</v>
      </c>
      <c r="CD185" s="179">
        <f t="shared" si="492"/>
        <v>3.95E-2</v>
      </c>
      <c r="CE185" s="146">
        <f t="shared" si="492"/>
        <v>3.9199999999999999E-2</v>
      </c>
      <c r="CF185" s="120">
        <f t="shared" si="492"/>
        <v>5.1799999999999999E-2</v>
      </c>
      <c r="CG185" s="179">
        <f t="shared" si="492"/>
        <v>4.3900000000000002E-2</v>
      </c>
      <c r="CH185" s="146">
        <f t="shared" si="492"/>
        <v>5.2000000000000005E-2</v>
      </c>
      <c r="CI185" s="120">
        <f t="shared" si="492"/>
        <v>4.9000000000000002E-2</v>
      </c>
      <c r="CJ185" s="179">
        <f t="shared" si="492"/>
        <v>3.6900000000000002E-2</v>
      </c>
      <c r="CK185" s="146">
        <f t="shared" si="492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5">
        <f>SUM(DN136, -DN139)</f>
        <v>5.2600000000000001E-2</v>
      </c>
      <c r="DO185" s="346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46">
        <f>SUM(EK137, -EK138)</f>
        <v>9.4000000000000004E-3</v>
      </c>
      <c r="EL185" s="120">
        <f>SUM(EL139, -EL142)</f>
        <v>1.7100000000000001E-2</v>
      </c>
      <c r="EM185" s="175">
        <f>SUM(EM141, -EM142)</f>
        <v>1.2800000000000002E-2</v>
      </c>
      <c r="EN185" s="146">
        <f>SUM(EN136, -EN140)</f>
        <v>1.2E-2</v>
      </c>
      <c r="EO185" s="116">
        <f>SUM(EO136, -EO139)</f>
        <v>2.2100000000000002E-2</v>
      </c>
      <c r="EP185" s="179">
        <f>SUM(EP140, -EP142)</f>
        <v>2.12E-2</v>
      </c>
      <c r="EQ185" s="146">
        <f>SUM(EQ136, -EQ138)</f>
        <v>1.6400000000000001E-2</v>
      </c>
      <c r="ER185" s="118">
        <f>SUM(ER136, -ER139)</f>
        <v>2.4100000000000003E-2</v>
      </c>
      <c r="ES185" s="179">
        <f>SUM(ES138, -ES140)</f>
        <v>3.2099999999999997E-2</v>
      </c>
      <c r="ET185" s="153">
        <f>SUM(ET138, -ET141)</f>
        <v>2.1999999999999999E-2</v>
      </c>
      <c r="EU185" s="120">
        <f>SUM(EU139, -EU142)</f>
        <v>2.3699999999999999E-2</v>
      </c>
      <c r="EV185" s="176">
        <f>SUM(EV137, -EV141)</f>
        <v>2.2099999999999998E-2</v>
      </c>
      <c r="EW185" s="120">
        <f>SUM(EW136, -EW137)</f>
        <v>1.9700000000000002E-2</v>
      </c>
      <c r="EX185" s="116">
        <f>SUM(EX136, -EX138)</f>
        <v>3.27E-2</v>
      </c>
      <c r="EY185" s="120">
        <f>SUM(EY136, -EY138)</f>
        <v>5.0999999999999997E-2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:279" ht="15.75" thickBot="1" x14ac:dyDescent="0.3">
      <c r="BA186" t="s">
        <v>62</v>
      </c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29" t="s">
        <v>60</v>
      </c>
      <c r="DO186" s="345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63" t="s">
        <v>84</v>
      </c>
      <c r="EL186" s="123" t="s">
        <v>47</v>
      </c>
      <c r="EM186" s="182" t="s">
        <v>53</v>
      </c>
      <c r="EN186" s="163" t="s">
        <v>84</v>
      </c>
      <c r="EO186" s="168" t="s">
        <v>48</v>
      </c>
      <c r="EP186" s="182" t="s">
        <v>47</v>
      </c>
      <c r="EQ186" s="154" t="s">
        <v>44</v>
      </c>
      <c r="ER186" s="121" t="s">
        <v>57</v>
      </c>
      <c r="ES186" s="182" t="s">
        <v>53</v>
      </c>
      <c r="ET186" s="154" t="s">
        <v>47</v>
      </c>
      <c r="EU186" s="114" t="s">
        <v>52</v>
      </c>
      <c r="EV186" s="186" t="s">
        <v>59</v>
      </c>
      <c r="EW186" s="114" t="s">
        <v>57</v>
      </c>
      <c r="EX186" s="122" t="s">
        <v>44</v>
      </c>
      <c r="EY186" s="350" t="s">
        <v>54</v>
      </c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:279" ht="15.75" thickBot="1" x14ac:dyDescent="0.3">
      <c r="AZ187" s="352" t="s">
        <v>98</v>
      </c>
      <c r="BE187" s="352" t="s">
        <v>106</v>
      </c>
      <c r="BJ187" s="352" t="s">
        <v>101</v>
      </c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0">
        <f>SUM(DN138, -DN140)</f>
        <v>4.5100000000000001E-2</v>
      </c>
      <c r="DO187" s="346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93">SUM(EC176, -EC183)</f>
        <v>0</v>
      </c>
      <c r="ED187" s="6">
        <f t="shared" si="493"/>
        <v>0</v>
      </c>
      <c r="EE187" s="6">
        <f t="shared" si="493"/>
        <v>0</v>
      </c>
      <c r="EF187" s="6">
        <f t="shared" si="493"/>
        <v>0</v>
      </c>
      <c r="EG187" s="6">
        <f t="shared" si="493"/>
        <v>0</v>
      </c>
      <c r="EH187" s="6">
        <f t="shared" si="493"/>
        <v>0</v>
      </c>
      <c r="EI187" s="6">
        <f t="shared" si="493"/>
        <v>0</v>
      </c>
      <c r="EK187" s="144">
        <f>SUM(EK138, -EK142)</f>
        <v>4.1999999999999997E-3</v>
      </c>
      <c r="EL187" s="120">
        <f>SUM(EL137, -EL139)</f>
        <v>1.7100000000000001E-2</v>
      </c>
      <c r="EM187" s="176">
        <f>SUM(EM140, -EM141)</f>
        <v>1.18E-2</v>
      </c>
      <c r="EN187" s="144">
        <f>SUM(EN140, -EN141)</f>
        <v>9.7999999999999997E-3</v>
      </c>
      <c r="EO187" s="120">
        <f>SUM(EO137, -EO139)</f>
        <v>1.9099999999999999E-2</v>
      </c>
      <c r="EP187" s="179">
        <f>SUM(EP137, -EP140)</f>
        <v>1.89E-2</v>
      </c>
      <c r="EQ187" s="146">
        <f>SUM(EQ140, -EQ142)</f>
        <v>1.6299999999999999E-2</v>
      </c>
      <c r="ER187" s="116">
        <f>SUM(ER139, -ER141)</f>
        <v>2.1900000000000003E-2</v>
      </c>
      <c r="ES187" s="176">
        <f>SUM(ES138, -ES139)</f>
        <v>2.9899999999999999E-2</v>
      </c>
      <c r="ET187" s="146">
        <f>SUM(ET139, -ET142)</f>
        <v>2.1299999999999999E-2</v>
      </c>
      <c r="EU187" s="115">
        <f>SUM(EU138, -EU141)</f>
        <v>2.18E-2</v>
      </c>
      <c r="EV187" s="175">
        <f>SUM(EV138, -EV141)</f>
        <v>2.07E-2</v>
      </c>
      <c r="EW187" s="116">
        <f>SUM(EW138, -EW141)</f>
        <v>1.9299999999999998E-2</v>
      </c>
      <c r="EX187" s="120">
        <f>SUM(EX139, -EX142)</f>
        <v>2.0499999999999997E-2</v>
      </c>
      <c r="EY187" s="118">
        <f>SUM(EY138, -EY140)</f>
        <v>4.4299999999999999E-2</v>
      </c>
      <c r="EZ187" s="6">
        <f t="shared" ref="EY187:FB187" si="494">SUM(EZ176, -EZ183)</f>
        <v>0</v>
      </c>
      <c r="FA187" s="6">
        <f t="shared" si="494"/>
        <v>0</v>
      </c>
      <c r="FB187" s="6">
        <f t="shared" si="494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95">SUM(FE176, -FE183)</f>
        <v>0</v>
      </c>
      <c r="FF187" s="6">
        <f t="shared" si="495"/>
        <v>0</v>
      </c>
      <c r="FG187" s="6">
        <f t="shared" si="495"/>
        <v>0</v>
      </c>
      <c r="FH187" s="6">
        <f t="shared" si="495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96">SUM(FK176, -FK183)</f>
        <v>0</v>
      </c>
      <c r="FL187" s="6">
        <f t="shared" si="496"/>
        <v>0</v>
      </c>
      <c r="FM187" s="6">
        <f t="shared" si="496"/>
        <v>0</v>
      </c>
      <c r="FN187" s="6">
        <f t="shared" si="496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97">SUM(FQ176, -FQ183)</f>
        <v>0</v>
      </c>
      <c r="FR187" s="6">
        <f t="shared" si="497"/>
        <v>0</v>
      </c>
      <c r="FS187" s="6">
        <f t="shared" si="497"/>
        <v>0</v>
      </c>
      <c r="FT187" s="6">
        <f t="shared" si="497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98">SUM(FW176, -FW183)</f>
        <v>0</v>
      </c>
      <c r="FX187" s="6">
        <f t="shared" si="498"/>
        <v>0</v>
      </c>
      <c r="FY187" s="6">
        <f t="shared" si="498"/>
        <v>0</v>
      </c>
      <c r="FZ187" s="6">
        <f t="shared" si="498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99">SUM(GC176, -GC183)</f>
        <v>0</v>
      </c>
      <c r="GD187" s="6">
        <f t="shared" si="499"/>
        <v>0</v>
      </c>
      <c r="GE187" s="6">
        <f t="shared" si="499"/>
        <v>0</v>
      </c>
      <c r="GF187" s="6">
        <f t="shared" si="499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500">SUM(GI176, -GI183)</f>
        <v>0</v>
      </c>
      <c r="GJ187" s="6">
        <f t="shared" si="500"/>
        <v>0</v>
      </c>
      <c r="GK187" s="6">
        <f t="shared" si="500"/>
        <v>0</v>
      </c>
      <c r="GL187" s="6">
        <f t="shared" si="500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501">SUM(GO176, -GO183)</f>
        <v>0</v>
      </c>
      <c r="GP187" s="6">
        <f t="shared" si="501"/>
        <v>0</v>
      </c>
      <c r="GQ187" s="6">
        <f t="shared" si="501"/>
        <v>0</v>
      </c>
      <c r="GR187" s="6">
        <f t="shared" si="501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502">SUM(GU176, -GU183)</f>
        <v>0</v>
      </c>
      <c r="GV187" s="6">
        <f t="shared" si="502"/>
        <v>0</v>
      </c>
      <c r="GW187" s="6">
        <f t="shared" si="502"/>
        <v>0</v>
      </c>
      <c r="GX187" s="6">
        <f t="shared" si="502"/>
        <v>0</v>
      </c>
      <c r="GY187" s="6">
        <f t="shared" si="502"/>
        <v>0</v>
      </c>
      <c r="GZ187" s="6">
        <f t="shared" si="502"/>
        <v>0</v>
      </c>
      <c r="HA187" s="6">
        <f t="shared" si="502"/>
        <v>0</v>
      </c>
      <c r="HC187" s="6">
        <f t="shared" ref="HC187:HD187" si="503">SUM(HC176, -HC183)</f>
        <v>0</v>
      </c>
      <c r="HD187" s="6">
        <f t="shared" si="503"/>
        <v>0</v>
      </c>
      <c r="HE187" s="6">
        <f t="shared" ref="HE187:HH187" si="504">SUM(HE176, -HE183)</f>
        <v>0</v>
      </c>
      <c r="HF187" s="6">
        <f t="shared" si="504"/>
        <v>0</v>
      </c>
      <c r="HG187" s="6">
        <f t="shared" si="504"/>
        <v>0</v>
      </c>
      <c r="HH187" s="6">
        <f t="shared" si="504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505">SUM(HK176, -HK183)</f>
        <v>0</v>
      </c>
      <c r="HL187" s="6">
        <f t="shared" si="505"/>
        <v>0</v>
      </c>
      <c r="HM187" s="6">
        <f t="shared" si="505"/>
        <v>0</v>
      </c>
      <c r="HN187" s="6">
        <f t="shared" si="505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506">SUM(HQ176, -HQ183)</f>
        <v>0</v>
      </c>
      <c r="HR187" s="6">
        <f t="shared" si="506"/>
        <v>0</v>
      </c>
      <c r="HS187" s="6">
        <f t="shared" si="506"/>
        <v>0</v>
      </c>
      <c r="HT187" s="6">
        <f t="shared" si="506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507">SUM(HW176, -HW183)</f>
        <v>0</v>
      </c>
      <c r="HX187" s="6">
        <f t="shared" si="507"/>
        <v>0</v>
      </c>
      <c r="HY187" s="6">
        <f t="shared" si="507"/>
        <v>0</v>
      </c>
      <c r="HZ187" s="6">
        <f t="shared" si="507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508">SUM(IC176, -IC183)</f>
        <v>0</v>
      </c>
      <c r="ID187" s="6">
        <f t="shared" si="508"/>
        <v>0</v>
      </c>
      <c r="IE187" s="6">
        <f t="shared" si="508"/>
        <v>0</v>
      </c>
      <c r="IF187" s="6">
        <f t="shared" si="508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509">SUM(II176, -II183)</f>
        <v>0</v>
      </c>
      <c r="IJ187" s="6">
        <f t="shared" si="509"/>
        <v>0</v>
      </c>
      <c r="IK187" s="6">
        <f t="shared" si="509"/>
        <v>0</v>
      </c>
      <c r="IL187" s="6">
        <f t="shared" si="509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510">SUM(IO176, -IO183)</f>
        <v>0</v>
      </c>
      <c r="IP187" s="6">
        <f t="shared" si="510"/>
        <v>0</v>
      </c>
      <c r="IQ187" s="6">
        <f t="shared" si="510"/>
        <v>0</v>
      </c>
      <c r="IR187" s="6">
        <f t="shared" si="510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511">SUM(IU176, -IU183)</f>
        <v>0</v>
      </c>
      <c r="IV187" s="6">
        <f t="shared" si="511"/>
        <v>0</v>
      </c>
      <c r="IW187" s="6">
        <f t="shared" si="511"/>
        <v>0</v>
      </c>
      <c r="IX187" s="6">
        <f t="shared" si="511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512">SUM(JA176, -JA183)</f>
        <v>0</v>
      </c>
      <c r="JB187" s="6">
        <f t="shared" si="512"/>
        <v>0</v>
      </c>
      <c r="JC187" s="6">
        <f t="shared" si="512"/>
        <v>0</v>
      </c>
      <c r="JD187" s="6">
        <f t="shared" si="512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513">SUM(JG176, -JG183)</f>
        <v>0</v>
      </c>
      <c r="JH187" s="6">
        <f t="shared" si="513"/>
        <v>0</v>
      </c>
      <c r="JI187" s="6">
        <f t="shared" si="513"/>
        <v>0</v>
      </c>
      <c r="JJ187" s="6">
        <f t="shared" si="513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514">SUM(JM176, -JM183)</f>
        <v>0</v>
      </c>
      <c r="JN187" s="6">
        <f t="shared" si="514"/>
        <v>0</v>
      </c>
      <c r="JO187" s="6">
        <f t="shared" si="514"/>
        <v>0</v>
      </c>
      <c r="JP187" s="6">
        <f t="shared" si="514"/>
        <v>0</v>
      </c>
      <c r="JQ187" s="6">
        <f t="shared" si="514"/>
        <v>0</v>
      </c>
      <c r="JR187" s="6">
        <f t="shared" si="514"/>
        <v>0</v>
      </c>
      <c r="JS187" s="6">
        <f t="shared" si="514"/>
        <v>0</v>
      </c>
    </row>
    <row r="188" spans="7:279" ht="15.75" thickBot="1" x14ac:dyDescent="0.3">
      <c r="AZ188" s="352" t="s">
        <v>100</v>
      </c>
      <c r="BA188" s="349">
        <v>43750</v>
      </c>
      <c r="BB188" s="349">
        <v>43757</v>
      </c>
      <c r="BC188" s="349">
        <v>43764</v>
      </c>
      <c r="BD188" s="349">
        <v>43769</v>
      </c>
      <c r="BE188" s="352" t="s">
        <v>100</v>
      </c>
      <c r="BF188" s="349">
        <v>43778</v>
      </c>
      <c r="BG188" s="349">
        <v>43785</v>
      </c>
      <c r="BH188" s="349">
        <v>43792</v>
      </c>
      <c r="BI188" s="349">
        <v>43799</v>
      </c>
      <c r="BJ188" s="351" t="s">
        <v>100</v>
      </c>
      <c r="BK188" s="349">
        <v>43813</v>
      </c>
      <c r="BL188" s="349">
        <v>43820</v>
      </c>
      <c r="BM188" s="349">
        <v>43827</v>
      </c>
      <c r="BN188" s="349">
        <v>43830</v>
      </c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1" t="s">
        <v>44</v>
      </c>
      <c r="DO188" s="345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63" t="s">
        <v>53</v>
      </c>
      <c r="EL188" s="117" t="s">
        <v>49</v>
      </c>
      <c r="EM188" s="183" t="s">
        <v>47</v>
      </c>
      <c r="EN188" s="200" t="s">
        <v>48</v>
      </c>
      <c r="EO188" s="123" t="s">
        <v>47</v>
      </c>
      <c r="EP188" s="180" t="s">
        <v>36</v>
      </c>
      <c r="EQ188" s="200" t="s">
        <v>48</v>
      </c>
      <c r="ER188" s="119" t="s">
        <v>40</v>
      </c>
      <c r="ES188" s="199" t="s">
        <v>51</v>
      </c>
      <c r="ET188" s="152" t="s">
        <v>57</v>
      </c>
      <c r="EU188" s="114" t="s">
        <v>57</v>
      </c>
      <c r="EV188" s="183" t="s">
        <v>45</v>
      </c>
      <c r="EW188" s="168" t="s">
        <v>48</v>
      </c>
      <c r="EX188" s="114" t="s">
        <v>63</v>
      </c>
      <c r="EY188" s="168" t="s">
        <v>64</v>
      </c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:279" ht="15.75" thickBot="1" x14ac:dyDescent="0.3">
      <c r="G189" t="s">
        <v>62</v>
      </c>
      <c r="L189" t="s">
        <v>62</v>
      </c>
      <c r="AL189" t="s">
        <v>62</v>
      </c>
      <c r="AU189" t="s">
        <v>62</v>
      </c>
      <c r="AZ189" s="315">
        <v>0.1176</v>
      </c>
      <c r="BA189" s="316">
        <v>0.13980000000000001</v>
      </c>
      <c r="BB189" s="316">
        <v>0.1237</v>
      </c>
      <c r="BC189" s="316">
        <v>0.193</v>
      </c>
      <c r="BD189" s="316">
        <v>0.15870000000000001</v>
      </c>
      <c r="BE189" s="317">
        <v>8.8599999999999998E-2</v>
      </c>
      <c r="BF189" s="317">
        <v>0.1983</v>
      </c>
      <c r="BG189" s="317">
        <v>0.30890000000000001</v>
      </c>
      <c r="BH189" s="317">
        <v>0.23419999999999999</v>
      </c>
      <c r="BI189" s="317">
        <v>0.34379999999999999</v>
      </c>
      <c r="BJ189" s="318">
        <v>0.315</v>
      </c>
      <c r="BK189" s="318">
        <v>0.28899999999999998</v>
      </c>
      <c r="BL189" s="318">
        <v>0.2114</v>
      </c>
      <c r="BM189" s="319">
        <v>0.2432</v>
      </c>
      <c r="BN189" s="319">
        <v>0.27250000000000002</v>
      </c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0">
        <f>SUM(DN137, -DN139)</f>
        <v>4.2099999999999999E-2</v>
      </c>
      <c r="DO189" s="346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44">
        <f>SUM(EK138, -EK141)</f>
        <v>4.0000000000000001E-3</v>
      </c>
      <c r="EL189" s="120">
        <f>SUM(EL138, -EL139)</f>
        <v>1.3599999999999998E-2</v>
      </c>
      <c r="EM189" s="179">
        <f>SUM(EM137, -EM140)</f>
        <v>1.1700000000000002E-2</v>
      </c>
      <c r="EN189" s="146">
        <f>SUM(EN136, -EN139)</f>
        <v>9.7000000000000003E-3</v>
      </c>
      <c r="EO189" s="120">
        <f>SUM(EO138, -EO139)</f>
        <v>1.72E-2</v>
      </c>
      <c r="EP189" s="176">
        <f>SUM(EP138, -EP140)</f>
        <v>1.7300000000000003E-2</v>
      </c>
      <c r="EQ189" s="146">
        <f>SUM(EQ137, -EQ140)</f>
        <v>1.6200000000000003E-2</v>
      </c>
      <c r="ER189" s="120">
        <f>SUM(ER136, -ER138)</f>
        <v>2.0800000000000003E-2</v>
      </c>
      <c r="ES189" s="179">
        <f>SUM(ES139, -ES142)</f>
        <v>1.21E-2</v>
      </c>
      <c r="ET189" s="144">
        <f>SUM(ET138, -ET140)</f>
        <v>2.1100000000000001E-2</v>
      </c>
      <c r="EU189" s="116">
        <f>SUM(EU138, -EU140)</f>
        <v>1.77E-2</v>
      </c>
      <c r="EV189" s="187">
        <f>SUM(EV139, -EV141)</f>
        <v>1.67E-2</v>
      </c>
      <c r="EW189" s="120">
        <f>SUM(EW137, -EW139)</f>
        <v>1.7699999999999997E-2</v>
      </c>
      <c r="EX189" s="116">
        <f>SUM(EX138, -EX140)</f>
        <v>1.95E-2</v>
      </c>
      <c r="EY189" s="120">
        <f>SUM(EY138, -EY139)</f>
        <v>3.5500000000000004E-2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:279" ht="15.75" thickBot="1" x14ac:dyDescent="0.3">
      <c r="T190" t="s">
        <v>62</v>
      </c>
      <c r="W190" t="s">
        <v>62</v>
      </c>
      <c r="AG190" t="s">
        <v>62</v>
      </c>
      <c r="AZ190" s="7">
        <v>6.4899999999999999E-2</v>
      </c>
      <c r="BA190" s="22">
        <v>0.10539999999999999</v>
      </c>
      <c r="BB190" s="22">
        <v>6.6100000000000006E-2</v>
      </c>
      <c r="BC190" s="7">
        <v>8.0500000000000002E-2</v>
      </c>
      <c r="BD190" s="7">
        <v>0.11890000000000001</v>
      </c>
      <c r="BE190" s="48">
        <v>7.4399999999999994E-2</v>
      </c>
      <c r="BF190" s="22">
        <v>8.6499999999999994E-2</v>
      </c>
      <c r="BG190" s="31">
        <v>0.15049999999999999</v>
      </c>
      <c r="BH190" s="31">
        <v>9.3200000000000005E-2</v>
      </c>
      <c r="BI190" s="31">
        <v>0.18110000000000001</v>
      </c>
      <c r="BJ190" s="85">
        <v>5.0299999999999997E-2</v>
      </c>
      <c r="BK190" s="88">
        <v>8.0199999999999994E-2</v>
      </c>
      <c r="BL190" s="85">
        <v>0.20630000000000001</v>
      </c>
      <c r="BM190" s="89">
        <v>0.1966</v>
      </c>
      <c r="BN190" s="89">
        <v>0.1895</v>
      </c>
      <c r="BO190" t="s">
        <v>62</v>
      </c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29" t="s">
        <v>49</v>
      </c>
      <c r="DO190" s="345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54" t="s">
        <v>45</v>
      </c>
      <c r="EL190" s="122" t="s">
        <v>45</v>
      </c>
      <c r="EM190" s="180" t="s">
        <v>41</v>
      </c>
      <c r="EN190" s="158" t="s">
        <v>40</v>
      </c>
      <c r="EO190" s="121" t="s">
        <v>57</v>
      </c>
      <c r="EP190" s="183" t="s">
        <v>46</v>
      </c>
      <c r="EQ190" s="154" t="s">
        <v>46</v>
      </c>
      <c r="ER190" s="122" t="s">
        <v>46</v>
      </c>
      <c r="ES190" s="183" t="s">
        <v>45</v>
      </c>
      <c r="ET190" s="200" t="s">
        <v>48</v>
      </c>
      <c r="EU190" s="168" t="s">
        <v>48</v>
      </c>
      <c r="EV190" s="199" t="s">
        <v>51</v>
      </c>
      <c r="EW190" s="122" t="s">
        <v>45</v>
      </c>
      <c r="EX190" s="168" t="s">
        <v>67</v>
      </c>
      <c r="EY190" s="123" t="s">
        <v>47</v>
      </c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:279" ht="15.75" thickBot="1" x14ac:dyDescent="0.3">
      <c r="AZ191" s="48">
        <v>6.4000000000000001E-2</v>
      </c>
      <c r="BA191" s="7">
        <v>3.2399999999999998E-2</v>
      </c>
      <c r="BB191" s="7">
        <v>4.2000000000000003E-2</v>
      </c>
      <c r="BC191" s="41">
        <v>-3.5400000000000001E-2</v>
      </c>
      <c r="BD191" s="22">
        <v>1.0800000000000001E-2</v>
      </c>
      <c r="BE191" s="22">
        <v>6.8699999999999997E-2</v>
      </c>
      <c r="BF191" s="31">
        <v>7.9299999999999995E-2</v>
      </c>
      <c r="BG191" s="48">
        <v>2.76E-2</v>
      </c>
      <c r="BH191" s="48">
        <v>5.8599999999999999E-2</v>
      </c>
      <c r="BI191" s="7">
        <v>3.27E-2</v>
      </c>
      <c r="BJ191" s="305">
        <v>3.8600000000000002E-2</v>
      </c>
      <c r="BK191" s="305">
        <v>5.5899999999999998E-2</v>
      </c>
      <c r="BL191" s="88">
        <v>8.1600000000000006E-2</v>
      </c>
      <c r="BM191" s="88">
        <v>5.6000000000000001E-2</v>
      </c>
      <c r="BN191" s="88">
        <v>3.6900000000000002E-2</v>
      </c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0">
        <f>SUM(DN138, -DN139)</f>
        <v>3.4299999999999997E-2</v>
      </c>
      <c r="DO191" s="346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166">
        <f>SUM(EK139, -EK142)</f>
        <v>4.0000000000000001E-3</v>
      </c>
      <c r="EL191" s="208">
        <f>SUM(EL139, -EL141)</f>
        <v>1.21E-2</v>
      </c>
      <c r="EM191" s="179">
        <f>SUM(EM136, -EM139)</f>
        <v>1.0200000000000001E-2</v>
      </c>
      <c r="EN191" s="146">
        <f>SUM(EN137, -EN140)</f>
        <v>8.5000000000000006E-3</v>
      </c>
      <c r="EO191" s="116">
        <f>SUM(EO140, -EO142)</f>
        <v>1.6899999999999998E-2</v>
      </c>
      <c r="EP191" s="273">
        <f>SUM(EP140, -EP141)</f>
        <v>1.46E-2</v>
      </c>
      <c r="EQ191" s="246">
        <f>SUM(EQ140, -EQ141)</f>
        <v>1.55E-2</v>
      </c>
      <c r="ER191" s="247">
        <f>SUM(ER140, -ER141)</f>
        <v>0.02</v>
      </c>
      <c r="ES191" s="187">
        <f>SUM(ES140, -ES142)</f>
        <v>9.8999999999999991E-3</v>
      </c>
      <c r="ET191" s="146">
        <f>SUM(ET137, -ET139)</f>
        <v>1.6899999999999998E-2</v>
      </c>
      <c r="EU191" s="120">
        <f>SUM(EU137, -EU139)</f>
        <v>1.7100000000000001E-2</v>
      </c>
      <c r="EV191" s="179">
        <f>SUM(EV140, -EV141)</f>
        <v>1.35E-2</v>
      </c>
      <c r="EW191" s="208">
        <f>SUM(EW139, -EW141)</f>
        <v>1.55E-2</v>
      </c>
      <c r="EX191" s="208">
        <f>SUM(EX137, -EX138)</f>
        <v>1.8000000000000002E-2</v>
      </c>
      <c r="EY191" s="120">
        <f>SUM(EY139, -EY142)</f>
        <v>3.1899999999999998E-2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:279" ht="15.75" thickBot="1" x14ac:dyDescent="0.3">
      <c r="AZ192" s="41">
        <v>4.7600000000000003E-2</v>
      </c>
      <c r="BA192" s="16">
        <v>2.3999999999999998E-3</v>
      </c>
      <c r="BB192" s="35">
        <v>5.1999999999999998E-3</v>
      </c>
      <c r="BC192" s="35">
        <v>-3.9899999999999998E-2</v>
      </c>
      <c r="BD192" s="35">
        <v>-6.0000000000000001E-3</v>
      </c>
      <c r="BE192" s="7">
        <v>5.0900000000000001E-2</v>
      </c>
      <c r="BF192" s="7">
        <v>4.87E-2</v>
      </c>
      <c r="BG192" s="7">
        <v>-3.0000000000000001E-3</v>
      </c>
      <c r="BH192" s="7">
        <v>3.8899999999999997E-2</v>
      </c>
      <c r="BI192" s="48">
        <v>7.0000000000000001E-3</v>
      </c>
      <c r="BJ192" s="88">
        <v>2.98E-2</v>
      </c>
      <c r="BK192" s="85">
        <v>4.36E-2</v>
      </c>
      <c r="BL192" s="306">
        <v>3.9199999999999999E-2</v>
      </c>
      <c r="BM192" s="306">
        <v>3.9600000000000003E-2</v>
      </c>
      <c r="BN192" s="306">
        <v>3.6700000000000003E-2</v>
      </c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39" t="s">
        <v>48</v>
      </c>
      <c r="DO192" s="345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54" t="s">
        <v>44</v>
      </c>
      <c r="EL192" s="122" t="s">
        <v>36</v>
      </c>
      <c r="EM192" s="184" t="s">
        <v>84</v>
      </c>
      <c r="EN192" s="353" t="s">
        <v>54</v>
      </c>
      <c r="EO192" s="188" t="s">
        <v>52</v>
      </c>
      <c r="EP192" s="184" t="s">
        <v>45</v>
      </c>
      <c r="EQ192" s="158" t="s">
        <v>41</v>
      </c>
      <c r="ER192" s="168" t="s">
        <v>48</v>
      </c>
      <c r="ES192" s="180" t="s">
        <v>40</v>
      </c>
      <c r="ET192" s="154" t="s">
        <v>44</v>
      </c>
      <c r="EU192" s="122" t="s">
        <v>44</v>
      </c>
      <c r="EV192" s="184" t="s">
        <v>84</v>
      </c>
      <c r="EW192" s="168" t="s">
        <v>67</v>
      </c>
      <c r="EX192" s="122" t="s">
        <v>45</v>
      </c>
      <c r="EY192" s="114" t="s">
        <v>67</v>
      </c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AZ193" s="16">
        <v>8.3000000000000001E-3</v>
      </c>
      <c r="BA193" s="41">
        <v>-3.56E-2</v>
      </c>
      <c r="BB193" s="16">
        <v>-1.5599999999999999E-2</v>
      </c>
      <c r="BC193" s="92">
        <v>-4.3900000000000002E-2</v>
      </c>
      <c r="BD193" s="41">
        <v>-3.1099999999999999E-2</v>
      </c>
      <c r="BE193" s="31">
        <v>4.1700000000000001E-2</v>
      </c>
      <c r="BF193" s="48">
        <v>2.2700000000000001E-2</v>
      </c>
      <c r="BG193" s="22">
        <v>-4.3299999999999998E-2</v>
      </c>
      <c r="BH193" s="22">
        <v>-1.2800000000000001E-2</v>
      </c>
      <c r="BI193" s="22">
        <v>-6.4500000000000002E-2</v>
      </c>
      <c r="BJ193" s="136">
        <v>-4.4699999999999997E-2</v>
      </c>
      <c r="BK193" s="306">
        <v>-3.1800000000000002E-2</v>
      </c>
      <c r="BL193" s="87">
        <v>-5.21E-2</v>
      </c>
      <c r="BM193" s="86">
        <v>-9.2999999999999992E-3</v>
      </c>
      <c r="BN193" s="86">
        <v>-5.3E-3</v>
      </c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0">
        <f>SUM(DN139, -DN141)</f>
        <v>2.35E-2</v>
      </c>
      <c r="DO193" s="346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515">SUM(EC182, -EC189)</f>
        <v>0</v>
      </c>
      <c r="ED193" s="6">
        <f t="shared" si="515"/>
        <v>0</v>
      </c>
      <c r="EE193" s="6">
        <f t="shared" si="515"/>
        <v>0</v>
      </c>
      <c r="EF193" s="6">
        <f t="shared" si="515"/>
        <v>0</v>
      </c>
      <c r="EG193" s="6">
        <f t="shared" si="515"/>
        <v>0</v>
      </c>
      <c r="EH193" s="6">
        <f t="shared" si="515"/>
        <v>0</v>
      </c>
      <c r="EI193" s="6">
        <f t="shared" si="515"/>
        <v>0</v>
      </c>
      <c r="EK193" s="146">
        <f>SUM(EK139, -EK141)</f>
        <v>3.8000000000000004E-3</v>
      </c>
      <c r="EL193" s="116">
        <f>SUM(EL139, -EL140)</f>
        <v>1.0800000000000001E-2</v>
      </c>
      <c r="EM193" s="176">
        <f>SUM(EM138, -EM140)</f>
        <v>8.2999999999999984E-3</v>
      </c>
      <c r="EN193" s="148">
        <f>SUM(EN136, -EN138)</f>
        <v>6.9999999999999993E-3</v>
      </c>
      <c r="EO193" s="115">
        <f>SUM(EO141, -EO142)</f>
        <v>1.67E-2</v>
      </c>
      <c r="EP193" s="187">
        <f>SUM(EP139, -EP140)</f>
        <v>1.18E-2</v>
      </c>
      <c r="EQ193" s="146">
        <f>SUM(EQ136, -EQ137)</f>
        <v>1.2E-2</v>
      </c>
      <c r="ER193" s="120">
        <f>SUM(ER137, -ER140)</f>
        <v>1.61E-2</v>
      </c>
      <c r="ES193" s="179">
        <f>SUM(ES136, -ES138)</f>
        <v>8.0000000000000002E-3</v>
      </c>
      <c r="ET193" s="146">
        <f>SUM(ET139, -ET141)</f>
        <v>1.3600000000000001E-2</v>
      </c>
      <c r="EU193" s="120">
        <f>SUM(EU139, -EU141)</f>
        <v>1.7000000000000001E-2</v>
      </c>
      <c r="EV193" s="176">
        <f>SUM(EV141, -EV142)</f>
        <v>1.2500000000000001E-2</v>
      </c>
      <c r="EW193" s="208">
        <f>SUM(EW137, -EW138)</f>
        <v>1.3899999999999999E-2</v>
      </c>
      <c r="EX193" s="208">
        <f>SUM(EX139, -EX141)</f>
        <v>1.7500000000000002E-2</v>
      </c>
      <c r="EY193" s="208">
        <f>SUM(EY137, -EY138)</f>
        <v>0.03</v>
      </c>
      <c r="EZ193" s="6">
        <f t="shared" ref="EY193:FB193" si="516">SUM(EZ182, -EZ189)</f>
        <v>0</v>
      </c>
      <c r="FA193" s="6">
        <f t="shared" si="516"/>
        <v>0</v>
      </c>
      <c r="FB193" s="6">
        <f t="shared" si="516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517">SUM(FE182, -FE189)</f>
        <v>0</v>
      </c>
      <c r="FF193" s="6">
        <f t="shared" si="517"/>
        <v>0</v>
      </c>
      <c r="FG193" s="6">
        <f t="shared" si="517"/>
        <v>0</v>
      </c>
      <c r="FH193" s="6">
        <f t="shared" si="517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518">SUM(FK182, -FK189)</f>
        <v>0</v>
      </c>
      <c r="FL193" s="6">
        <f t="shared" si="518"/>
        <v>0</v>
      </c>
      <c r="FM193" s="6">
        <f t="shared" si="518"/>
        <v>0</v>
      </c>
      <c r="FN193" s="6">
        <f t="shared" si="518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519">SUM(FQ182, -FQ189)</f>
        <v>0</v>
      </c>
      <c r="FR193" s="6">
        <f t="shared" si="519"/>
        <v>0</v>
      </c>
      <c r="FS193" s="6">
        <f t="shared" si="519"/>
        <v>0</v>
      </c>
      <c r="FT193" s="6">
        <f t="shared" si="519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520">SUM(FW182, -FW189)</f>
        <v>0</v>
      </c>
      <c r="FX193" s="6">
        <f t="shared" si="520"/>
        <v>0</v>
      </c>
      <c r="FY193" s="6">
        <f t="shared" si="520"/>
        <v>0</v>
      </c>
      <c r="FZ193" s="6">
        <f t="shared" si="520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521">SUM(GC182, -GC189)</f>
        <v>0</v>
      </c>
      <c r="GD193" s="6">
        <f t="shared" si="521"/>
        <v>0</v>
      </c>
      <c r="GE193" s="6">
        <f t="shared" si="521"/>
        <v>0</v>
      </c>
      <c r="GF193" s="6">
        <f t="shared" si="521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522">SUM(GI182, -GI189)</f>
        <v>0</v>
      </c>
      <c r="GJ193" s="6">
        <f t="shared" si="522"/>
        <v>0</v>
      </c>
      <c r="GK193" s="6">
        <f t="shared" si="522"/>
        <v>0</v>
      </c>
      <c r="GL193" s="6">
        <f t="shared" si="522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523">SUM(GO182, -GO189)</f>
        <v>0</v>
      </c>
      <c r="GP193" s="6">
        <f t="shared" si="523"/>
        <v>0</v>
      </c>
      <c r="GQ193" s="6">
        <f t="shared" si="523"/>
        <v>0</v>
      </c>
      <c r="GR193" s="6">
        <f t="shared" si="523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524">SUM(GU182, -GU189)</f>
        <v>0</v>
      </c>
      <c r="GV193" s="6">
        <f t="shared" si="524"/>
        <v>0</v>
      </c>
      <c r="GW193" s="6">
        <f t="shared" si="524"/>
        <v>0</v>
      </c>
      <c r="GX193" s="6">
        <f t="shared" si="524"/>
        <v>0</v>
      </c>
      <c r="GY193" s="6">
        <f t="shared" si="524"/>
        <v>0</v>
      </c>
      <c r="GZ193" s="6">
        <f t="shared" si="524"/>
        <v>0</v>
      </c>
      <c r="HA193" s="6">
        <f t="shared" si="524"/>
        <v>0</v>
      </c>
      <c r="HC193" s="6">
        <f t="shared" ref="HC193:HD193" si="525">SUM(HC182, -HC189)</f>
        <v>0</v>
      </c>
      <c r="HD193" s="6">
        <f t="shared" si="525"/>
        <v>0</v>
      </c>
      <c r="HE193" s="6">
        <f t="shared" ref="HE193:HH193" si="526">SUM(HE182, -HE189)</f>
        <v>0</v>
      </c>
      <c r="HF193" s="6">
        <f t="shared" si="526"/>
        <v>0</v>
      </c>
      <c r="HG193" s="6">
        <f t="shared" si="526"/>
        <v>0</v>
      </c>
      <c r="HH193" s="6">
        <f t="shared" si="526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527">SUM(HK182, -HK189)</f>
        <v>0</v>
      </c>
      <c r="HL193" s="6">
        <f t="shared" si="527"/>
        <v>0</v>
      </c>
      <c r="HM193" s="6">
        <f t="shared" si="527"/>
        <v>0</v>
      </c>
      <c r="HN193" s="6">
        <f t="shared" si="527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528">SUM(HQ182, -HQ189)</f>
        <v>0</v>
      </c>
      <c r="HR193" s="6">
        <f t="shared" si="528"/>
        <v>0</v>
      </c>
      <c r="HS193" s="6">
        <f t="shared" si="528"/>
        <v>0</v>
      </c>
      <c r="HT193" s="6">
        <f t="shared" si="528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529">SUM(HW182, -HW189)</f>
        <v>0</v>
      </c>
      <c r="HX193" s="6">
        <f t="shared" si="529"/>
        <v>0</v>
      </c>
      <c r="HY193" s="6">
        <f t="shared" si="529"/>
        <v>0</v>
      </c>
      <c r="HZ193" s="6">
        <f t="shared" si="529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530">SUM(IC182, -IC189)</f>
        <v>0</v>
      </c>
      <c r="ID193" s="6">
        <f t="shared" si="530"/>
        <v>0</v>
      </c>
      <c r="IE193" s="6">
        <f t="shared" si="530"/>
        <v>0</v>
      </c>
      <c r="IF193" s="6">
        <f t="shared" si="530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531">SUM(II182, -II189)</f>
        <v>0</v>
      </c>
      <c r="IJ193" s="6">
        <f t="shared" si="531"/>
        <v>0</v>
      </c>
      <c r="IK193" s="6">
        <f t="shared" si="531"/>
        <v>0</v>
      </c>
      <c r="IL193" s="6">
        <f t="shared" si="531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532">SUM(IO182, -IO189)</f>
        <v>0</v>
      </c>
      <c r="IP193" s="6">
        <f t="shared" si="532"/>
        <v>0</v>
      </c>
      <c r="IQ193" s="6">
        <f t="shared" si="532"/>
        <v>0</v>
      </c>
      <c r="IR193" s="6">
        <f t="shared" si="532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533">SUM(IU182, -IU189)</f>
        <v>0</v>
      </c>
      <c r="IV193" s="6">
        <f t="shared" si="533"/>
        <v>0</v>
      </c>
      <c r="IW193" s="6">
        <f t="shared" si="533"/>
        <v>0</v>
      </c>
      <c r="IX193" s="6">
        <f t="shared" si="533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534">SUM(JA182, -JA189)</f>
        <v>0</v>
      </c>
      <c r="JB193" s="6">
        <f t="shared" si="534"/>
        <v>0</v>
      </c>
      <c r="JC193" s="6">
        <f t="shared" si="534"/>
        <v>0</v>
      </c>
      <c r="JD193" s="6">
        <f t="shared" si="534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535">SUM(JG182, -JG189)</f>
        <v>0</v>
      </c>
      <c r="JH193" s="6">
        <f t="shared" si="535"/>
        <v>0</v>
      </c>
      <c r="JI193" s="6">
        <f t="shared" si="535"/>
        <v>0</v>
      </c>
      <c r="JJ193" s="6">
        <f t="shared" si="535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536">SUM(JM182, -JM189)</f>
        <v>0</v>
      </c>
      <c r="JN193" s="6">
        <f t="shared" si="536"/>
        <v>0</v>
      </c>
      <c r="JO193" s="6">
        <f t="shared" si="536"/>
        <v>0</v>
      </c>
      <c r="JP193" s="6">
        <f t="shared" si="536"/>
        <v>0</v>
      </c>
      <c r="JQ193" s="6">
        <f t="shared" si="536"/>
        <v>0</v>
      </c>
      <c r="JR193" s="6">
        <f t="shared" si="536"/>
        <v>0</v>
      </c>
      <c r="JS193" s="6">
        <f t="shared" si="536"/>
        <v>0</v>
      </c>
    </row>
    <row r="194" spans="2:279" ht="15.75" thickBot="1" x14ac:dyDescent="0.3">
      <c r="AZ194" s="92">
        <v>-1.6500000000000001E-2</v>
      </c>
      <c r="BA194" s="92">
        <v>-4.7600000000000003E-2</v>
      </c>
      <c r="BB194" s="31">
        <v>-7.3700000000000002E-2</v>
      </c>
      <c r="BC194" s="22">
        <v>-4.4400000000000002E-2</v>
      </c>
      <c r="BD194" s="31">
        <v>-3.1699999999999999E-2</v>
      </c>
      <c r="BE194" s="41">
        <v>-6.2700000000000006E-2</v>
      </c>
      <c r="BF194" s="16">
        <v>-0.1162</v>
      </c>
      <c r="BG194" s="16">
        <v>-9.2899999999999996E-2</v>
      </c>
      <c r="BH194" s="16">
        <v>-0.1091</v>
      </c>
      <c r="BI194" s="16">
        <v>-0.11849999999999999</v>
      </c>
      <c r="BJ194" s="87">
        <v>-6.9900000000000004E-2</v>
      </c>
      <c r="BK194" s="86">
        <v>-8.5599999999999996E-2</v>
      </c>
      <c r="BL194" s="86">
        <v>-6.4100000000000004E-2</v>
      </c>
      <c r="BM194" s="87">
        <v>-5.0799999999999998E-2</v>
      </c>
      <c r="BN194" s="87">
        <v>-3.4200000000000001E-2</v>
      </c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7" t="s">
        <v>42</v>
      </c>
      <c r="DO194" s="345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58" t="s">
        <v>38</v>
      </c>
      <c r="EL194" s="168" t="s">
        <v>68</v>
      </c>
      <c r="EM194" s="180" t="s">
        <v>38</v>
      </c>
      <c r="EN194" s="158" t="s">
        <v>36</v>
      </c>
      <c r="EO194" s="122" t="s">
        <v>44</v>
      </c>
      <c r="EP194" s="186" t="s">
        <v>41</v>
      </c>
      <c r="EQ194" s="163" t="s">
        <v>47</v>
      </c>
      <c r="ER194" s="168" t="s">
        <v>59</v>
      </c>
      <c r="ES194" s="174" t="s">
        <v>57</v>
      </c>
      <c r="ET194" s="154" t="s">
        <v>45</v>
      </c>
      <c r="EU194" s="122" t="s">
        <v>45</v>
      </c>
      <c r="EV194" s="174" t="s">
        <v>52</v>
      </c>
      <c r="EW194" s="188" t="s">
        <v>53</v>
      </c>
      <c r="EX194" s="123" t="s">
        <v>53</v>
      </c>
      <c r="EY194" s="188" t="s">
        <v>44</v>
      </c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AZ195" s="31">
        <v>-0.12839999999999999</v>
      </c>
      <c r="BA195" s="31">
        <v>-9.1200000000000003E-2</v>
      </c>
      <c r="BB195" s="92">
        <v>-7.3800000000000004E-2</v>
      </c>
      <c r="BC195" s="16">
        <v>-5.45E-2</v>
      </c>
      <c r="BD195" s="16">
        <v>-7.51E-2</v>
      </c>
      <c r="BE195" s="16">
        <v>-8.5900000000000004E-2</v>
      </c>
      <c r="BF195" s="41">
        <v>-0.1177</v>
      </c>
      <c r="BG195" s="41">
        <v>-0.1353</v>
      </c>
      <c r="BH195" s="92">
        <v>-0.1106</v>
      </c>
      <c r="BI195" s="92">
        <v>-0.13500000000000001</v>
      </c>
      <c r="BJ195" s="86">
        <v>-7.3899999999999993E-2</v>
      </c>
      <c r="BK195" s="87">
        <v>-0.1045</v>
      </c>
      <c r="BL195" s="91">
        <v>-7.1599999999999997E-2</v>
      </c>
      <c r="BM195" s="91">
        <v>-8.5400000000000004E-2</v>
      </c>
      <c r="BN195" s="91">
        <v>-8.48E-2</v>
      </c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0">
        <f>SUM(DN136, -DN138)</f>
        <v>1.8300000000000004E-2</v>
      </c>
      <c r="DO195" s="346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48">
        <f>SUM(EK140, -EK142)</f>
        <v>2.6999999999999997E-3</v>
      </c>
      <c r="EL195" s="116">
        <f>SUM(EL136, -EL138)</f>
        <v>9.9000000000000025E-3</v>
      </c>
      <c r="EM195" s="178">
        <f>SUM(EM136, -EM138)</f>
        <v>7.6000000000000009E-3</v>
      </c>
      <c r="EN195" s="144">
        <f>SUM(EN137, -EN139)</f>
        <v>6.2000000000000006E-3</v>
      </c>
      <c r="EO195" s="120">
        <f>SUM(EO139, -EO141)</f>
        <v>5.7000000000000002E-3</v>
      </c>
      <c r="EP195" s="179">
        <f>SUM(EP136, -EP138)</f>
        <v>2.4399999999999998E-2</v>
      </c>
      <c r="EQ195" s="146">
        <f>SUM(EQ138, -EQ140)</f>
        <v>1.1800000000000001E-2</v>
      </c>
      <c r="ER195" s="115">
        <f>SUM(ER137, -ER139)</f>
        <v>1.4199999999999999E-2</v>
      </c>
      <c r="ES195" s="176">
        <f>SUM(ES141, -ES142)</f>
        <v>7.6E-3</v>
      </c>
      <c r="ET195" s="166">
        <f>SUM(ET139, -ET140)</f>
        <v>1.2699999999999999E-2</v>
      </c>
      <c r="EU195" s="208">
        <f>SUM(EU139, -EU140)</f>
        <v>1.29E-2</v>
      </c>
      <c r="EV195" s="175">
        <f>SUM(EV137, -EV140)</f>
        <v>8.5999999999999983E-3</v>
      </c>
      <c r="EW195" s="116">
        <f>SUM(EW140, -EW142)</f>
        <v>1.3500000000000002E-2</v>
      </c>
      <c r="EX195" s="116">
        <f>SUM(EX140, -EX142)</f>
        <v>1.6399999999999998E-2</v>
      </c>
      <c r="EY195" s="120">
        <f>SUM(EY140, -EY142)</f>
        <v>2.3100000000000002E-2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AS196" t="s">
        <v>62</v>
      </c>
      <c r="AZ196" s="35">
        <v>-0.1575</v>
      </c>
      <c r="BA196" s="35">
        <v>-0.1056</v>
      </c>
      <c r="BB196" s="41">
        <v>-7.3899999999999993E-2</v>
      </c>
      <c r="BC196" s="31">
        <v>-5.5399999999999998E-2</v>
      </c>
      <c r="BD196" s="92">
        <v>-9.5899999999999999E-2</v>
      </c>
      <c r="BE196" s="92">
        <v>-0.12709999999999999</v>
      </c>
      <c r="BF196" s="92">
        <v>-0.153</v>
      </c>
      <c r="BG196" s="92">
        <v>-0.16389999999999999</v>
      </c>
      <c r="BH196" s="41">
        <v>-0.14380000000000001</v>
      </c>
      <c r="BI196" s="41">
        <v>-0.19800000000000001</v>
      </c>
      <c r="BJ196" s="90">
        <v>-0.21940000000000001</v>
      </c>
      <c r="BK196" s="90">
        <v>-0.221</v>
      </c>
      <c r="BL196" s="90">
        <v>-0.33160000000000001</v>
      </c>
      <c r="BM196" s="90">
        <v>-0.37080000000000002</v>
      </c>
      <c r="BN196" s="90">
        <v>-0.39219999999999999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8" t="s">
        <v>59</v>
      </c>
      <c r="DO196" s="345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58" t="s">
        <v>37</v>
      </c>
      <c r="EL196" s="168" t="s">
        <v>64</v>
      </c>
      <c r="EM196" s="183" t="s">
        <v>48</v>
      </c>
      <c r="EN196" s="164" t="s">
        <v>53</v>
      </c>
      <c r="EO196" s="122" t="s">
        <v>45</v>
      </c>
      <c r="EP196" s="186" t="s">
        <v>64</v>
      </c>
      <c r="EQ196" s="156" t="s">
        <v>45</v>
      </c>
      <c r="ER196" s="168" t="s">
        <v>64</v>
      </c>
      <c r="ES196" s="186" t="s">
        <v>64</v>
      </c>
      <c r="ET196" s="156" t="s">
        <v>84</v>
      </c>
      <c r="EU196" s="168" t="s">
        <v>67</v>
      </c>
      <c r="EV196" s="354" t="s">
        <v>54</v>
      </c>
      <c r="EW196" s="114" t="s">
        <v>52</v>
      </c>
      <c r="EX196" s="114" t="s">
        <v>46</v>
      </c>
      <c r="EY196" s="119" t="s">
        <v>39</v>
      </c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2">
        <f>SUM(DN140, -DN141)</f>
        <v>1.2700000000000001E-2</v>
      </c>
      <c r="DO197" s="346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46">
        <f>SUM(EK140, -EK141)</f>
        <v>2.5000000000000001E-3</v>
      </c>
      <c r="EL197" s="120">
        <f>SUM(EL136, -EL137)</f>
        <v>6.3999999999999994E-3</v>
      </c>
      <c r="EM197" s="179">
        <f>SUM(EM137, -EM139)</f>
        <v>6.0000000000000019E-3</v>
      </c>
      <c r="EN197" s="144">
        <f>SUM(EN138, -EN140)</f>
        <v>5.000000000000001E-3</v>
      </c>
      <c r="EO197" s="208">
        <f>SUM(EO139, -EO140)</f>
        <v>5.4999999999999997E-3</v>
      </c>
      <c r="EP197" s="179">
        <f>SUM(EP136, -EP137)</f>
        <v>2.2800000000000001E-2</v>
      </c>
      <c r="EQ197" s="166">
        <f>SUM(EQ139, -EQ140)</f>
        <v>1.1100000000000002E-2</v>
      </c>
      <c r="ER197" s="120">
        <f>SUM(ER137, -ER138)</f>
        <v>1.09E-2</v>
      </c>
      <c r="ES197" s="179">
        <f>SUM(ES137, -ES138)</f>
        <v>5.9999999999999984E-3</v>
      </c>
      <c r="ET197" s="144">
        <f>SUM(ET140, -ET142)</f>
        <v>8.6E-3</v>
      </c>
      <c r="EU197" s="208">
        <f>SUM(EU137, -EU138)</f>
        <v>1.23E-2</v>
      </c>
      <c r="EV197" s="178">
        <f>SUM(EV138, -EV140)</f>
        <v>7.1999999999999998E-3</v>
      </c>
      <c r="EW197" s="115">
        <f>SUM(EW138, -EW140)</f>
        <v>1.1599999999999999E-2</v>
      </c>
      <c r="EX197" s="247">
        <f>SUM(EX138, -EX139)</f>
        <v>1.5399999999999999E-2</v>
      </c>
      <c r="EY197" s="116">
        <f>SUM(EY136, -EY137)</f>
        <v>2.0999999999999998E-2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Y198" s="55" t="s">
        <v>97</v>
      </c>
      <c r="AU198" s="55" t="s">
        <v>97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39" t="s">
        <v>45</v>
      </c>
      <c r="DO198" s="345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63" t="s">
        <v>40</v>
      </c>
      <c r="EL198" s="119" t="s">
        <v>37</v>
      </c>
      <c r="EM198" s="186" t="s">
        <v>64</v>
      </c>
      <c r="EN198" s="200" t="s">
        <v>41</v>
      </c>
      <c r="EO198" s="119" t="s">
        <v>40</v>
      </c>
      <c r="EP198" s="182" t="s">
        <v>84</v>
      </c>
      <c r="EQ198" s="200" t="s">
        <v>59</v>
      </c>
      <c r="ER198" s="119" t="s">
        <v>41</v>
      </c>
      <c r="ES198" s="199" t="s">
        <v>52</v>
      </c>
      <c r="ET198" s="200" t="s">
        <v>67</v>
      </c>
      <c r="EU198" s="121" t="s">
        <v>84</v>
      </c>
      <c r="EV198" s="174" t="s">
        <v>46</v>
      </c>
      <c r="EW198" s="122" t="s">
        <v>44</v>
      </c>
      <c r="EX198" s="119" t="s">
        <v>41</v>
      </c>
      <c r="EY198" s="123" t="s">
        <v>84</v>
      </c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49">
        <v>43740</v>
      </c>
      <c r="D199" s="349">
        <v>43741</v>
      </c>
      <c r="E199" s="349">
        <v>43742</v>
      </c>
      <c r="F199" s="352" t="s">
        <v>100</v>
      </c>
      <c r="G199" s="349">
        <v>43746</v>
      </c>
      <c r="H199" s="349">
        <v>43747</v>
      </c>
      <c r="I199" s="349">
        <v>43748</v>
      </c>
      <c r="J199" s="349">
        <v>43749</v>
      </c>
      <c r="K199" s="349">
        <v>43750</v>
      </c>
      <c r="L199" s="349">
        <v>43753</v>
      </c>
      <c r="M199" s="349">
        <v>43754</v>
      </c>
      <c r="N199" s="349">
        <v>43755</v>
      </c>
      <c r="O199" s="349">
        <v>43756</v>
      </c>
      <c r="P199" s="349">
        <v>43757</v>
      </c>
      <c r="Q199" s="349">
        <v>43760</v>
      </c>
      <c r="R199" s="349">
        <v>43761</v>
      </c>
      <c r="S199" s="349">
        <v>43762</v>
      </c>
      <c r="T199" s="349">
        <v>43763</v>
      </c>
      <c r="U199" s="349">
        <v>43764</v>
      </c>
      <c r="V199" s="349">
        <v>43767</v>
      </c>
      <c r="W199" s="349">
        <v>43768</v>
      </c>
      <c r="X199" s="349">
        <v>43769</v>
      </c>
      <c r="Y199" s="55" t="s">
        <v>99</v>
      </c>
      <c r="Z199" s="352" t="s">
        <v>100</v>
      </c>
      <c r="AA199" s="349">
        <v>43774</v>
      </c>
      <c r="AB199" s="349">
        <v>43775</v>
      </c>
      <c r="AC199" s="349">
        <v>43776</v>
      </c>
      <c r="AD199" s="349">
        <v>43777</v>
      </c>
      <c r="AE199" s="349">
        <v>43778</v>
      </c>
      <c r="AF199" s="349">
        <v>43781</v>
      </c>
      <c r="AG199" s="349">
        <v>43782</v>
      </c>
      <c r="AH199" s="349">
        <v>43783</v>
      </c>
      <c r="AI199" s="349">
        <v>43784</v>
      </c>
      <c r="AJ199" s="349">
        <v>43785</v>
      </c>
      <c r="AK199" s="349">
        <v>43788</v>
      </c>
      <c r="AL199" s="349">
        <v>43789</v>
      </c>
      <c r="AM199" s="349">
        <v>43790</v>
      </c>
      <c r="AN199" s="349">
        <v>43791</v>
      </c>
      <c r="AO199" s="349">
        <v>43792</v>
      </c>
      <c r="AP199" s="349">
        <v>43795</v>
      </c>
      <c r="AQ199" s="349">
        <v>43796</v>
      </c>
      <c r="AR199" s="349">
        <v>43797</v>
      </c>
      <c r="AS199" s="349">
        <v>43798</v>
      </c>
      <c r="AT199" s="349">
        <v>43799</v>
      </c>
      <c r="AU199" s="55" t="s">
        <v>101</v>
      </c>
      <c r="AV199" s="349">
        <v>43803</v>
      </c>
      <c r="AW199" s="349">
        <v>43804</v>
      </c>
      <c r="AX199" s="349">
        <v>43805</v>
      </c>
      <c r="AY199" s="351" t="s">
        <v>100</v>
      </c>
      <c r="AZ199" s="349">
        <v>43809</v>
      </c>
      <c r="BA199" s="349">
        <v>43810</v>
      </c>
      <c r="BB199" s="349">
        <v>43811</v>
      </c>
      <c r="BC199" s="349">
        <v>43812</v>
      </c>
      <c r="BD199" s="349">
        <v>43813</v>
      </c>
      <c r="BE199" s="349">
        <v>43816</v>
      </c>
      <c r="BF199" s="349">
        <v>43817</v>
      </c>
      <c r="BG199" s="349">
        <v>43818</v>
      </c>
      <c r="BH199" s="349">
        <v>43819</v>
      </c>
      <c r="BI199" s="349">
        <v>43820</v>
      </c>
      <c r="BJ199" s="349">
        <v>43823</v>
      </c>
      <c r="BK199" s="349">
        <v>43825</v>
      </c>
      <c r="BL199" s="349">
        <v>43826</v>
      </c>
      <c r="BM199" s="349">
        <v>43827</v>
      </c>
      <c r="BN199" s="349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6">
        <f>SUM(DN139, -DN140)</f>
        <v>1.0799999999999999E-2</v>
      </c>
      <c r="DO199" s="346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46">
        <f>SUM(EK138, -EK140)</f>
        <v>1.5E-3</v>
      </c>
      <c r="EL199" s="120">
        <f>SUM(EL140, -EL142)</f>
        <v>6.3E-3</v>
      </c>
      <c r="EM199" s="179">
        <f>SUM(EM139, -EM140)</f>
        <v>5.6999999999999993E-3</v>
      </c>
      <c r="EN199" s="146">
        <f>SUM(EN136, -EN137)</f>
        <v>3.4999999999999996E-3</v>
      </c>
      <c r="EO199" s="120">
        <f>SUM(EO136, -EO138)</f>
        <v>4.9000000000000016E-3</v>
      </c>
      <c r="EP199" s="176">
        <f>SUM(EP137, -EP139)</f>
        <v>7.0999999999999987E-3</v>
      </c>
      <c r="EQ199" s="153">
        <f>SUM(EQ137, -EQ139)</f>
        <v>5.1000000000000004E-3</v>
      </c>
      <c r="ER199" s="120">
        <f>SUM(ER136, -ER137)</f>
        <v>9.9000000000000025E-3</v>
      </c>
      <c r="ES199" s="175">
        <f>SUM(ES139, -ES141)</f>
        <v>4.4999999999999997E-3</v>
      </c>
      <c r="ET199" s="166">
        <f>SUM(ET137, -ET138)</f>
        <v>8.5000000000000006E-3</v>
      </c>
      <c r="EU199" s="116">
        <f>SUM(EU140, -EU142)</f>
        <v>1.0799999999999999E-2</v>
      </c>
      <c r="EV199" s="273">
        <f>SUM(EV137, -EV139)</f>
        <v>5.3999999999999986E-3</v>
      </c>
      <c r="EW199" s="120">
        <f>SUM(EW139, -EW140)</f>
        <v>7.8000000000000005E-3</v>
      </c>
      <c r="EX199" s="120">
        <f>SUM(EX136, -EX137)</f>
        <v>1.4699999999999998E-2</v>
      </c>
      <c r="EY199" s="116">
        <f>SUM(EY139, -EY141)</f>
        <v>2.0900000000000002E-2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3">
        <v>5.74E-2</v>
      </c>
      <c r="C200" s="303">
        <v>6.5600000000000006E-2</v>
      </c>
      <c r="D200" s="303">
        <v>9.1800000000000007E-2</v>
      </c>
      <c r="E200" s="314">
        <v>6.1800000000000001E-2</v>
      </c>
      <c r="F200" s="315">
        <v>0.1176</v>
      </c>
      <c r="G200" s="315">
        <v>9.9500000000000005E-2</v>
      </c>
      <c r="H200" s="315">
        <v>0.1163</v>
      </c>
      <c r="I200" s="315">
        <v>0.15090000000000001</v>
      </c>
      <c r="J200" s="315">
        <v>0.13969999999999999</v>
      </c>
      <c r="K200" s="316">
        <v>0.13980000000000001</v>
      </c>
      <c r="L200" s="316">
        <v>0.14369999999999999</v>
      </c>
      <c r="M200" s="316">
        <v>0.10730000000000001</v>
      </c>
      <c r="N200" s="316">
        <v>0.11269999999999999</v>
      </c>
      <c r="O200" s="316">
        <v>0.15939999999999999</v>
      </c>
      <c r="P200" s="316">
        <v>0.1237</v>
      </c>
      <c r="Q200" s="316">
        <v>0.1234</v>
      </c>
      <c r="R200" s="316">
        <v>0.14299999999999999</v>
      </c>
      <c r="S200" s="316">
        <v>0.1668</v>
      </c>
      <c r="T200" s="316">
        <v>0.1648</v>
      </c>
      <c r="U200" s="316">
        <v>0.193</v>
      </c>
      <c r="V200" s="316">
        <v>0.1782</v>
      </c>
      <c r="W200" s="316">
        <v>0.1323</v>
      </c>
      <c r="X200" s="316">
        <v>0.15870000000000001</v>
      </c>
      <c r="Y200" s="316">
        <v>9.7199999999999995E-2</v>
      </c>
      <c r="Z200" s="317">
        <v>8.8599999999999998E-2</v>
      </c>
      <c r="AA200" s="315">
        <v>0.1069</v>
      </c>
      <c r="AB200" s="317">
        <v>0.16539999999999999</v>
      </c>
      <c r="AC200" s="317">
        <v>0.2099</v>
      </c>
      <c r="AD200" s="317">
        <v>0.20119999999999999</v>
      </c>
      <c r="AE200" s="317">
        <v>0.1983</v>
      </c>
      <c r="AF200" s="317">
        <v>0.20549999999999999</v>
      </c>
      <c r="AG200" s="317">
        <v>0.2339</v>
      </c>
      <c r="AH200" s="317">
        <v>0.2555</v>
      </c>
      <c r="AI200" s="317">
        <v>0.29399999999999998</v>
      </c>
      <c r="AJ200" s="317">
        <v>0.30890000000000001</v>
      </c>
      <c r="AK200" s="317">
        <v>0.26190000000000002</v>
      </c>
      <c r="AL200" s="317">
        <v>0.251</v>
      </c>
      <c r="AM200" s="317">
        <v>0.2838</v>
      </c>
      <c r="AN200" s="317">
        <v>0.25330000000000003</v>
      </c>
      <c r="AO200" s="317">
        <v>0.23419999999999999</v>
      </c>
      <c r="AP200" s="317">
        <v>0.2364</v>
      </c>
      <c r="AQ200" s="317">
        <v>0.27150000000000002</v>
      </c>
      <c r="AR200" s="317">
        <v>0.32269999999999999</v>
      </c>
      <c r="AS200" s="317">
        <v>0.31069999999999998</v>
      </c>
      <c r="AT200" s="317">
        <v>0.34379999999999999</v>
      </c>
      <c r="AU200" s="317">
        <v>0.3775</v>
      </c>
      <c r="AV200" s="317">
        <v>0.3795</v>
      </c>
      <c r="AW200" s="318">
        <v>0.3654</v>
      </c>
      <c r="AX200" s="318">
        <v>0.33700000000000002</v>
      </c>
      <c r="AY200" s="318">
        <v>0.315</v>
      </c>
      <c r="AZ200" s="318">
        <v>0.35439999999999999</v>
      </c>
      <c r="BA200" s="318">
        <v>0.36599999999999999</v>
      </c>
      <c r="BB200" s="318">
        <v>0.3271</v>
      </c>
      <c r="BC200" s="318">
        <v>0.32769999999999999</v>
      </c>
      <c r="BD200" s="318">
        <v>0.28899999999999998</v>
      </c>
      <c r="BE200" s="318">
        <v>0.2868</v>
      </c>
      <c r="BF200" s="318">
        <v>0.33150000000000002</v>
      </c>
      <c r="BG200" s="318">
        <v>0.26500000000000001</v>
      </c>
      <c r="BH200" s="318">
        <v>0.24970000000000001</v>
      </c>
      <c r="BI200" s="318">
        <v>0.2114</v>
      </c>
      <c r="BJ200" s="319">
        <v>0.23619999999999999</v>
      </c>
      <c r="BK200" s="318">
        <v>0.22270000000000001</v>
      </c>
      <c r="BL200" s="319">
        <v>0.21129999999999999</v>
      </c>
      <c r="BM200" s="319">
        <v>0.2432</v>
      </c>
      <c r="BN200" s="319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7" t="s">
        <v>37</v>
      </c>
      <c r="DO200" s="345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54" t="s">
        <v>36</v>
      </c>
      <c r="EL200" s="121" t="s">
        <v>51</v>
      </c>
      <c r="EM200" s="180" t="s">
        <v>36</v>
      </c>
      <c r="EN200" s="158" t="s">
        <v>37</v>
      </c>
      <c r="EO200" s="119" t="s">
        <v>41</v>
      </c>
      <c r="EP200" s="174" t="s">
        <v>52</v>
      </c>
      <c r="EQ200" s="200" t="s">
        <v>64</v>
      </c>
      <c r="ER200" s="123" t="s">
        <v>47</v>
      </c>
      <c r="ES200" s="183" t="s">
        <v>46</v>
      </c>
      <c r="ET200" s="152" t="s">
        <v>46</v>
      </c>
      <c r="EU200" s="188" t="s">
        <v>53</v>
      </c>
      <c r="EV200" s="186" t="s">
        <v>48</v>
      </c>
      <c r="EW200" s="188" t="s">
        <v>51</v>
      </c>
      <c r="EX200" s="123" t="s">
        <v>84</v>
      </c>
      <c r="EY200" s="188" t="s">
        <v>51</v>
      </c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5">
        <v>0.1193</v>
      </c>
      <c r="AX201" s="305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5">
        <v>7.5300000000000006E-2</v>
      </c>
      <c r="BC201" s="305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0">
        <f>SUM(DN136, -DN137)</f>
        <v>1.0500000000000002E-2</v>
      </c>
      <c r="DO201" s="346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537">SUM(EC190, -EC197)</f>
        <v>0</v>
      </c>
      <c r="ED201" s="6">
        <f t="shared" si="537"/>
        <v>0</v>
      </c>
      <c r="EE201" s="6">
        <f t="shared" si="537"/>
        <v>0</v>
      </c>
      <c r="EF201" s="6">
        <f t="shared" si="537"/>
        <v>0</v>
      </c>
      <c r="EG201" s="6">
        <f t="shared" si="537"/>
        <v>0</v>
      </c>
      <c r="EH201" s="6">
        <f t="shared" si="537"/>
        <v>0</v>
      </c>
      <c r="EI201" s="6">
        <f t="shared" si="537"/>
        <v>0</v>
      </c>
      <c r="EK201" s="144">
        <f>SUM(EK139, -EK140)</f>
        <v>1.3000000000000002E-3</v>
      </c>
      <c r="EL201" s="120">
        <f>SUM(EL141, -EL142)</f>
        <v>4.9999999999999992E-3</v>
      </c>
      <c r="EM201" s="176">
        <f>SUM(EM136, -EM137)</f>
        <v>4.1999999999999989E-3</v>
      </c>
      <c r="EN201" s="146">
        <f>SUM(EN137, -EN138)</f>
        <v>3.4999999999999996E-3</v>
      </c>
      <c r="EO201" s="120">
        <f>SUM(EO136, -EO137)</f>
        <v>3.0000000000000027E-3</v>
      </c>
      <c r="EP201" s="175">
        <f>SUM(EP141, -EP142)</f>
        <v>6.6000000000000017E-3</v>
      </c>
      <c r="EQ201" s="146">
        <f>SUM(EQ137, -EQ138)</f>
        <v>4.4000000000000011E-3</v>
      </c>
      <c r="ER201" s="120">
        <f>SUM(ER138, -ER140)</f>
        <v>5.1999999999999998E-3</v>
      </c>
      <c r="ES201" s="273">
        <f>SUM(ES140, -ES141)</f>
        <v>2.3E-3</v>
      </c>
      <c r="ET201" s="246">
        <f>SUM(ET138, -ET139)</f>
        <v>8.3999999999999995E-3</v>
      </c>
      <c r="EU201" s="116">
        <f>SUM(EU141, -EU142)</f>
        <v>6.6999999999999994E-3</v>
      </c>
      <c r="EV201" s="179">
        <f>SUM(EV138, -EV139)</f>
        <v>4.0000000000000001E-3</v>
      </c>
      <c r="EW201" s="120">
        <f>SUM(EW140, -EW141)</f>
        <v>7.7000000000000002E-3</v>
      </c>
      <c r="EX201" s="116">
        <f>SUM(EX140, -EX141)</f>
        <v>1.34E-2</v>
      </c>
      <c r="EY201" s="120">
        <f>SUM(EY140, -EY141)</f>
        <v>1.2100000000000001E-2</v>
      </c>
      <c r="EZ201" s="6">
        <f t="shared" ref="EY201:FB201" si="538">SUM(EZ190, -EZ197)</f>
        <v>0</v>
      </c>
      <c r="FA201" s="6">
        <f t="shared" si="538"/>
        <v>0</v>
      </c>
      <c r="FB201" s="6">
        <f t="shared" si="538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39">SUM(FE190, -FE197)</f>
        <v>0</v>
      </c>
      <c r="FF201" s="6">
        <f t="shared" si="539"/>
        <v>0</v>
      </c>
      <c r="FG201" s="6">
        <f t="shared" si="539"/>
        <v>0</v>
      </c>
      <c r="FH201" s="6">
        <f t="shared" si="539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40">SUM(FK190, -FK197)</f>
        <v>0</v>
      </c>
      <c r="FL201" s="6">
        <f t="shared" si="540"/>
        <v>0</v>
      </c>
      <c r="FM201" s="6">
        <f t="shared" si="540"/>
        <v>0</v>
      </c>
      <c r="FN201" s="6">
        <f t="shared" si="540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41">SUM(FQ190, -FQ197)</f>
        <v>0</v>
      </c>
      <c r="FR201" s="6">
        <f t="shared" si="541"/>
        <v>0</v>
      </c>
      <c r="FS201" s="6">
        <f t="shared" si="541"/>
        <v>0</v>
      </c>
      <c r="FT201" s="6">
        <f t="shared" si="541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42">SUM(FW190, -FW197)</f>
        <v>0</v>
      </c>
      <c r="FX201" s="6">
        <f t="shared" si="542"/>
        <v>0</v>
      </c>
      <c r="FY201" s="6">
        <f t="shared" si="542"/>
        <v>0</v>
      </c>
      <c r="FZ201" s="6">
        <f t="shared" si="542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43">SUM(GC190, -GC197)</f>
        <v>0</v>
      </c>
      <c r="GD201" s="6">
        <f t="shared" si="543"/>
        <v>0</v>
      </c>
      <c r="GE201" s="6">
        <f t="shared" si="543"/>
        <v>0</v>
      </c>
      <c r="GF201" s="6">
        <f t="shared" si="543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44">SUM(GI190, -GI197)</f>
        <v>0</v>
      </c>
      <c r="GJ201" s="6">
        <f t="shared" si="544"/>
        <v>0</v>
      </c>
      <c r="GK201" s="6">
        <f t="shared" si="544"/>
        <v>0</v>
      </c>
      <c r="GL201" s="6">
        <f t="shared" si="544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45">SUM(GO190, -GO197)</f>
        <v>0</v>
      </c>
      <c r="GP201" s="6">
        <f t="shared" si="545"/>
        <v>0</v>
      </c>
      <c r="GQ201" s="6">
        <f t="shared" si="545"/>
        <v>0</v>
      </c>
      <c r="GR201" s="6">
        <f t="shared" si="545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46">SUM(GU190, -GU197)</f>
        <v>0</v>
      </c>
      <c r="GV201" s="6">
        <f t="shared" si="546"/>
        <v>0</v>
      </c>
      <c r="GW201" s="6">
        <f t="shared" si="546"/>
        <v>0</v>
      </c>
      <c r="GX201" s="6">
        <f t="shared" si="546"/>
        <v>0</v>
      </c>
      <c r="GY201" s="6">
        <f t="shared" si="546"/>
        <v>0</v>
      </c>
      <c r="GZ201" s="6">
        <f t="shared" si="546"/>
        <v>0</v>
      </c>
      <c r="HA201" s="6">
        <f t="shared" si="546"/>
        <v>0</v>
      </c>
      <c r="HC201" s="6">
        <f t="shared" ref="HC201:HD201" si="547">SUM(HC190, -HC197)</f>
        <v>0</v>
      </c>
      <c r="HD201" s="6">
        <f t="shared" si="547"/>
        <v>0</v>
      </c>
      <c r="HE201" s="6">
        <f t="shared" ref="HE201:HH201" si="548">SUM(HE190, -HE197)</f>
        <v>0</v>
      </c>
      <c r="HF201" s="6">
        <f t="shared" si="548"/>
        <v>0</v>
      </c>
      <c r="HG201" s="6">
        <f t="shared" si="548"/>
        <v>0</v>
      </c>
      <c r="HH201" s="6">
        <f t="shared" si="548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49">SUM(HK190, -HK197)</f>
        <v>0</v>
      </c>
      <c r="HL201" s="6">
        <f t="shared" si="549"/>
        <v>0</v>
      </c>
      <c r="HM201" s="6">
        <f t="shared" si="549"/>
        <v>0</v>
      </c>
      <c r="HN201" s="6">
        <f t="shared" si="549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50">SUM(HQ190, -HQ197)</f>
        <v>0</v>
      </c>
      <c r="HR201" s="6">
        <f t="shared" si="550"/>
        <v>0</v>
      </c>
      <c r="HS201" s="6">
        <f t="shared" si="550"/>
        <v>0</v>
      </c>
      <c r="HT201" s="6">
        <f t="shared" si="550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51">SUM(HW190, -HW197)</f>
        <v>0</v>
      </c>
      <c r="HX201" s="6">
        <f t="shared" si="551"/>
        <v>0</v>
      </c>
      <c r="HY201" s="6">
        <f t="shared" si="551"/>
        <v>0</v>
      </c>
      <c r="HZ201" s="6">
        <f t="shared" si="551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52">SUM(IC190, -IC197)</f>
        <v>0</v>
      </c>
      <c r="ID201" s="6">
        <f t="shared" si="552"/>
        <v>0</v>
      </c>
      <c r="IE201" s="6">
        <f t="shared" si="552"/>
        <v>0</v>
      </c>
      <c r="IF201" s="6">
        <f t="shared" si="552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53">SUM(II190, -II197)</f>
        <v>0</v>
      </c>
      <c r="IJ201" s="6">
        <f t="shared" si="553"/>
        <v>0</v>
      </c>
      <c r="IK201" s="6">
        <f t="shared" si="553"/>
        <v>0</v>
      </c>
      <c r="IL201" s="6">
        <f t="shared" si="553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54">SUM(IO190, -IO197)</f>
        <v>0</v>
      </c>
      <c r="IP201" s="6">
        <f t="shared" si="554"/>
        <v>0</v>
      </c>
      <c r="IQ201" s="6">
        <f t="shared" si="554"/>
        <v>0</v>
      </c>
      <c r="IR201" s="6">
        <f t="shared" si="554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55">SUM(IU190, -IU197)</f>
        <v>0</v>
      </c>
      <c r="IV201" s="6">
        <f t="shared" si="555"/>
        <v>0</v>
      </c>
      <c r="IW201" s="6">
        <f t="shared" si="555"/>
        <v>0</v>
      </c>
      <c r="IX201" s="6">
        <f t="shared" si="555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56">SUM(JA190, -JA197)</f>
        <v>0</v>
      </c>
      <c r="JB201" s="6">
        <f t="shared" si="556"/>
        <v>0</v>
      </c>
      <c r="JC201" s="6">
        <f t="shared" si="556"/>
        <v>0</v>
      </c>
      <c r="JD201" s="6">
        <f t="shared" si="556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57">SUM(JG190, -JG197)</f>
        <v>0</v>
      </c>
      <c r="JH201" s="6">
        <f t="shared" si="557"/>
        <v>0</v>
      </c>
      <c r="JI201" s="6">
        <f t="shared" si="557"/>
        <v>0</v>
      </c>
      <c r="JJ201" s="6">
        <f t="shared" si="557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58">SUM(JM190, -JM197)</f>
        <v>0</v>
      </c>
      <c r="JN201" s="6">
        <f t="shared" si="558"/>
        <v>0</v>
      </c>
      <c r="JO201" s="6">
        <f t="shared" si="558"/>
        <v>0</v>
      </c>
      <c r="JP201" s="6">
        <f t="shared" si="558"/>
        <v>0</v>
      </c>
      <c r="JQ201" s="6">
        <f t="shared" si="558"/>
        <v>0</v>
      </c>
      <c r="JR201" s="6">
        <f t="shared" si="558"/>
        <v>0</v>
      </c>
      <c r="JS201" s="6">
        <f t="shared" si="558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5">
        <v>3.8600000000000002E-2</v>
      </c>
      <c r="AZ202" s="305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5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6">
        <v>5.21E-2</v>
      </c>
      <c r="BI202" s="88">
        <v>8.1600000000000006E-2</v>
      </c>
      <c r="BJ202" s="88">
        <v>5.1900000000000002E-2</v>
      </c>
      <c r="BK202" s="307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1" t="s">
        <v>55</v>
      </c>
      <c r="DO202" s="345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64" t="s">
        <v>51</v>
      </c>
      <c r="EL202" s="123" t="s">
        <v>65</v>
      </c>
      <c r="EM202" s="183" t="s">
        <v>45</v>
      </c>
      <c r="EN202" s="164" t="s">
        <v>44</v>
      </c>
      <c r="EO202" s="168" t="s">
        <v>64</v>
      </c>
      <c r="EP202" s="180" t="s">
        <v>38</v>
      </c>
      <c r="EQ202" s="152" t="s">
        <v>52</v>
      </c>
      <c r="ER202" s="123" t="s">
        <v>84</v>
      </c>
      <c r="ES202" s="199" t="s">
        <v>44</v>
      </c>
      <c r="ET202" s="164" t="s">
        <v>53</v>
      </c>
      <c r="EU202" s="114" t="s">
        <v>46</v>
      </c>
      <c r="EV202" s="183" t="s">
        <v>44</v>
      </c>
      <c r="EW202" s="121" t="s">
        <v>84</v>
      </c>
      <c r="EX202" s="122" t="s">
        <v>47</v>
      </c>
      <c r="EY202" s="121" t="s">
        <v>45</v>
      </c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8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5">
        <v>4.5199999999999997E-2</v>
      </c>
      <c r="BF203" s="305">
        <v>4.4999999999999998E-2</v>
      </c>
      <c r="BG203" s="306">
        <v>2.9100000000000001E-2</v>
      </c>
      <c r="BH203" s="88">
        <v>3.8399999999999997E-2</v>
      </c>
      <c r="BI203" s="306">
        <v>3.9199999999999999E-2</v>
      </c>
      <c r="BJ203" s="306">
        <v>3.3300000000000003E-2</v>
      </c>
      <c r="BK203" s="306">
        <v>1.9199999999999998E-2</v>
      </c>
      <c r="BL203" s="306">
        <v>4.7E-2</v>
      </c>
      <c r="BM203" s="306">
        <v>3.9600000000000003E-2</v>
      </c>
      <c r="BN203" s="306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8">
        <f>SUM(DN137, -DN138)</f>
        <v>7.8000000000000014E-3</v>
      </c>
      <c r="DO203" s="346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46">
        <f>SUM(EK141, -EK142)</f>
        <v>1.9999999999999966E-4</v>
      </c>
      <c r="EL203" s="120">
        <f>SUM(EL137, -EL138)</f>
        <v>3.5000000000000031E-3</v>
      </c>
      <c r="EM203" s="187">
        <f>SUM(EM137, -EM138)</f>
        <v>3.400000000000002E-3</v>
      </c>
      <c r="EN203" s="146">
        <f>SUM(EN138, -EN139)</f>
        <v>2.700000000000001E-3</v>
      </c>
      <c r="EO203" s="120">
        <f>SUM(EO137, -EO138)</f>
        <v>1.8999999999999989E-3</v>
      </c>
      <c r="EP203" s="178">
        <f>SUM(EP138, -EP139)</f>
        <v>5.5000000000000014E-3</v>
      </c>
      <c r="EQ203" s="153">
        <f>SUM(EQ141, -EQ142)</f>
        <v>8.0000000000000036E-4</v>
      </c>
      <c r="ER203" s="116">
        <f>SUM(ER138, -ER139)</f>
        <v>3.2999999999999991E-3</v>
      </c>
      <c r="ES203" s="179">
        <f>SUM(ES139, -ES140)</f>
        <v>2.1999999999999997E-3</v>
      </c>
      <c r="ET203" s="144">
        <f>SUM(ET141, -ET142)</f>
        <v>7.7000000000000011E-3</v>
      </c>
      <c r="EU203" s="247">
        <f>SUM(EU138, -EU139)</f>
        <v>4.8000000000000004E-3</v>
      </c>
      <c r="EV203" s="179">
        <f>SUM(EV139, -EV140)</f>
        <v>3.1999999999999997E-3</v>
      </c>
      <c r="EW203" s="116">
        <f>SUM(EW141, -EW142)</f>
        <v>5.8000000000000005E-3</v>
      </c>
      <c r="EX203" s="120">
        <f>SUM(EX139, -EX140)</f>
        <v>4.0999999999999995E-3</v>
      </c>
      <c r="EY203" s="208">
        <f>SUM(EY141, -EY142)</f>
        <v>1.0999999999999999E-2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8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6">
        <v>-3.2800000000000003E-2</v>
      </c>
      <c r="BA204" s="306">
        <v>-4.6800000000000001E-2</v>
      </c>
      <c r="BB204" s="306">
        <v>-2.63E-2</v>
      </c>
      <c r="BC204" s="306">
        <v>-2.8799999999999999E-2</v>
      </c>
      <c r="BD204" s="306">
        <v>-3.1800000000000002E-2</v>
      </c>
      <c r="BE204" s="306">
        <v>-1.3899999999999999E-2</v>
      </c>
      <c r="BF204" s="306">
        <v>-1.15E-2</v>
      </c>
      <c r="BG204" s="305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4" t="s">
        <v>63</v>
      </c>
      <c r="DO204" s="345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63" t="s">
        <v>47</v>
      </c>
      <c r="EL204" s="119" t="s">
        <v>38</v>
      </c>
      <c r="EM204" s="184" t="s">
        <v>59</v>
      </c>
      <c r="EN204" s="154" t="s">
        <v>47</v>
      </c>
      <c r="EO204" s="121" t="s">
        <v>51</v>
      </c>
      <c r="EP204" s="182" t="s">
        <v>40</v>
      </c>
      <c r="EQ204" s="163" t="s">
        <v>84</v>
      </c>
      <c r="ER204" s="121" t="s">
        <v>45</v>
      </c>
      <c r="ES204" s="180" t="s">
        <v>41</v>
      </c>
      <c r="ET204" s="156" t="s">
        <v>51</v>
      </c>
      <c r="EU204" s="121" t="s">
        <v>51</v>
      </c>
      <c r="EV204" s="174" t="s">
        <v>67</v>
      </c>
      <c r="EW204" s="114" t="s">
        <v>46</v>
      </c>
      <c r="EX204" s="121" t="s">
        <v>51</v>
      </c>
      <c r="EY204" s="123" t="s">
        <v>53</v>
      </c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09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5">
        <f>SUM(DN142, -DN143)</f>
        <v>1.2999999999999956E-3</v>
      </c>
      <c r="DO205" s="347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48">
        <f>SUM(EK138, -EK139)</f>
        <v>1.9999999999999987E-4</v>
      </c>
      <c r="EL205" s="118">
        <f>SUM(EL140, -EL141)</f>
        <v>1.3000000000000008E-3</v>
      </c>
      <c r="EM205" s="273">
        <f>SUM(EM138, -EM139)</f>
        <v>2.5999999999999999E-3</v>
      </c>
      <c r="EN205" s="148">
        <f>SUM(EN139, -EN140)</f>
        <v>2.3E-3</v>
      </c>
      <c r="EO205" s="118">
        <f>SUM(EO140, -EO141)</f>
        <v>2.0000000000000004E-4</v>
      </c>
      <c r="EP205" s="178">
        <f>SUM(EP137, -EP138)</f>
        <v>1.5999999999999973E-3</v>
      </c>
      <c r="EQ205" s="166">
        <f>SUM(EQ138, -EQ139)</f>
        <v>6.9999999999999923E-4</v>
      </c>
      <c r="ER205" s="208">
        <f>SUM(ER139, -ER140)</f>
        <v>1.9000000000000006E-3</v>
      </c>
      <c r="ES205" s="178">
        <f>SUM(ES136, -ES137)</f>
        <v>2.0000000000000018E-3</v>
      </c>
      <c r="ET205" s="148">
        <f>SUM(ET140, -ET141)</f>
        <v>8.9999999999999976E-4</v>
      </c>
      <c r="EU205" s="118">
        <f>SUM(EU140, -EU141)</f>
        <v>4.0999999999999995E-3</v>
      </c>
      <c r="EV205" s="187">
        <f>SUM(EV137, -EV138)</f>
        <v>1.3999999999999985E-3</v>
      </c>
      <c r="EW205" s="247">
        <f>SUM(EW138, -EW139)</f>
        <v>3.7999999999999978E-3</v>
      </c>
      <c r="EX205" s="120">
        <f>SUM(EX141, -EX142)</f>
        <v>2.9999999999999992E-3</v>
      </c>
      <c r="EY205" s="116">
        <f>SUM(EY139, -EY140)</f>
        <v>8.7999999999999988E-3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0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  <c r="AU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  <c r="AT211" t="s">
        <v>62</v>
      </c>
      <c r="AU211" t="s">
        <v>62</v>
      </c>
    </row>
    <row r="212" spans="2:64" ht="15.75" thickBot="1" x14ac:dyDescent="0.3">
      <c r="B212" s="55" t="s">
        <v>95</v>
      </c>
      <c r="C212" s="349">
        <v>43468</v>
      </c>
      <c r="D212" s="352" t="s">
        <v>100</v>
      </c>
      <c r="E212" s="349">
        <v>43472</v>
      </c>
      <c r="F212" s="349">
        <v>43473</v>
      </c>
      <c r="G212" s="349">
        <v>43474</v>
      </c>
      <c r="H212" s="349">
        <v>43475</v>
      </c>
      <c r="I212" s="349">
        <v>43476</v>
      </c>
      <c r="J212" s="349">
        <v>43479</v>
      </c>
      <c r="K212" s="349">
        <v>43480</v>
      </c>
      <c r="L212" s="349">
        <v>43481</v>
      </c>
      <c r="M212" s="349">
        <v>43482</v>
      </c>
      <c r="N212" s="349">
        <v>43483</v>
      </c>
      <c r="O212" s="349">
        <v>43486</v>
      </c>
      <c r="P212" s="349">
        <v>43487</v>
      </c>
      <c r="Q212" s="349">
        <v>43488</v>
      </c>
      <c r="R212" s="349">
        <v>43489</v>
      </c>
      <c r="S212" s="349">
        <v>43490</v>
      </c>
      <c r="T212" s="349">
        <v>43493</v>
      </c>
      <c r="U212" s="349">
        <v>43494</v>
      </c>
      <c r="V212" s="349">
        <v>43495</v>
      </c>
      <c r="W212" s="349">
        <v>43496</v>
      </c>
      <c r="X212" s="351" t="s">
        <v>105</v>
      </c>
      <c r="Y212" s="349">
        <v>43500</v>
      </c>
      <c r="Z212" s="349">
        <v>43501</v>
      </c>
      <c r="AA212" s="349">
        <v>43502</v>
      </c>
      <c r="AB212" s="349">
        <v>43503</v>
      </c>
      <c r="AC212" s="349">
        <v>43504</v>
      </c>
      <c r="AD212" s="349">
        <v>43507</v>
      </c>
      <c r="AE212" s="349">
        <v>43508</v>
      </c>
      <c r="AF212" s="349">
        <v>43509</v>
      </c>
      <c r="AG212" s="349">
        <v>43510</v>
      </c>
      <c r="AH212" s="349">
        <v>43511</v>
      </c>
      <c r="AI212" s="349">
        <v>43514</v>
      </c>
      <c r="AJ212" s="349">
        <v>43515</v>
      </c>
      <c r="AK212" s="349">
        <v>43516</v>
      </c>
      <c r="AL212" s="349">
        <v>43517</v>
      </c>
      <c r="AM212" s="349">
        <v>43518</v>
      </c>
      <c r="AN212" s="349">
        <v>43521</v>
      </c>
      <c r="AO212" s="349">
        <v>43522</v>
      </c>
      <c r="AP212" s="349">
        <v>43523</v>
      </c>
      <c r="AQ212" s="349">
        <v>43524</v>
      </c>
      <c r="AR212" s="349" t="s">
        <v>104</v>
      </c>
      <c r="AS212" s="349">
        <v>43528</v>
      </c>
      <c r="AT212" s="349">
        <v>43529</v>
      </c>
      <c r="AU212" s="349">
        <v>43530</v>
      </c>
      <c r="AV212" s="349">
        <v>43531</v>
      </c>
      <c r="AW212" s="351" t="s">
        <v>100</v>
      </c>
      <c r="AX212" s="349">
        <v>43535</v>
      </c>
      <c r="AY212" s="349">
        <v>43536</v>
      </c>
      <c r="AZ212" s="349">
        <v>43537</v>
      </c>
      <c r="BA212" s="349">
        <v>43538</v>
      </c>
      <c r="BB212" s="349">
        <v>43539</v>
      </c>
      <c r="BC212" s="349">
        <v>43542</v>
      </c>
      <c r="BD212" s="349">
        <v>43543</v>
      </c>
      <c r="BE212" s="349">
        <v>43544</v>
      </c>
      <c r="BF212" s="349">
        <v>43545</v>
      </c>
      <c r="BG212" s="349">
        <v>43546</v>
      </c>
      <c r="BH212" s="349">
        <v>43549</v>
      </c>
      <c r="BI212" s="349">
        <v>43550</v>
      </c>
      <c r="BJ212" s="349">
        <v>43551</v>
      </c>
      <c r="BK212" s="349">
        <v>43552</v>
      </c>
      <c r="BL212" s="349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  <c r="AR213" s="22">
        <v>0.30759999999999998</v>
      </c>
      <c r="AS213" s="22">
        <v>0.29260000000000003</v>
      </c>
      <c r="AT213" s="22">
        <v>0.31130000000000002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  <c r="AR214" s="41">
        <v>0.1278</v>
      </c>
      <c r="AS214" s="41">
        <v>0.1183</v>
      </c>
      <c r="AT214" s="41">
        <v>0.1048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  <c r="AR215" s="35">
        <v>6.6199999999999995E-2</v>
      </c>
      <c r="AS215" s="35">
        <v>9.6600000000000005E-2</v>
      </c>
      <c r="AT215" s="35">
        <v>8.8300000000000003E-2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AR216" s="31">
        <v>4.82E-2</v>
      </c>
      <c r="AS216" s="31">
        <v>6.1499999999999999E-2</v>
      </c>
      <c r="AT216" s="31">
        <v>7.0000000000000007E-2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  <c r="AR217" s="16">
        <v>-2.7699999999999999E-2</v>
      </c>
      <c r="AS217" s="7">
        <v>-3.7699999999999997E-2</v>
      </c>
      <c r="AT217" s="7">
        <v>-1.9599999999999999E-2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  <c r="AR218" s="7">
        <v>-3.3500000000000002E-2</v>
      </c>
      <c r="AS218" s="16">
        <v>-4.4999999999999998E-2</v>
      </c>
      <c r="AT218" s="16">
        <v>-4.9700000000000001E-2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  <c r="AR219" s="92">
        <v>-0.2117</v>
      </c>
      <c r="AS219" s="92">
        <v>-0.21379999999999999</v>
      </c>
      <c r="AT219" s="92">
        <v>-0.2402</v>
      </c>
    </row>
    <row r="220" spans="2:64" ht="15.75" thickBot="1" x14ac:dyDescent="0.3">
      <c r="B220" s="298">
        <v>-5.2699999999999997E-2</v>
      </c>
      <c r="C220" s="298">
        <v>-7.0300000000000001E-2</v>
      </c>
      <c r="D220" s="299">
        <v>-7.5499999999999998E-2</v>
      </c>
      <c r="E220" s="300">
        <v>-5.8299999999999998E-2</v>
      </c>
      <c r="F220" s="298">
        <v>-5.91E-2</v>
      </c>
      <c r="G220" s="300">
        <v>-9.0399999999999994E-2</v>
      </c>
      <c r="H220" s="299">
        <v>-9.8599999999999993E-2</v>
      </c>
      <c r="I220" s="299">
        <v>-0.10970000000000001</v>
      </c>
      <c r="J220" s="299">
        <v>-9.1700000000000004E-2</v>
      </c>
      <c r="K220" s="299">
        <v>-0.13059999999999999</v>
      </c>
      <c r="L220" s="299">
        <v>-0.1368</v>
      </c>
      <c r="M220" s="299">
        <v>-0.17</v>
      </c>
      <c r="N220" s="299">
        <v>-0.1593</v>
      </c>
      <c r="O220" s="299">
        <v>-0.17</v>
      </c>
      <c r="P220" s="299">
        <v>-0.1714</v>
      </c>
      <c r="Q220" s="299">
        <v>-0.1726</v>
      </c>
      <c r="R220" s="299">
        <v>-0.16420000000000001</v>
      </c>
      <c r="S220" s="299">
        <v>-0.1958</v>
      </c>
      <c r="T220" s="299">
        <v>-0.1802</v>
      </c>
      <c r="U220" s="299">
        <v>-0.19239999999999999</v>
      </c>
      <c r="V220" s="299">
        <v>-0.23169999999999999</v>
      </c>
      <c r="W220" s="299">
        <v>-0.24099999999999999</v>
      </c>
      <c r="X220" s="299">
        <v>-0.23619999999999999</v>
      </c>
      <c r="Y220" s="301">
        <v>-0.24030000000000001</v>
      </c>
      <c r="Z220" s="299">
        <v>-0.24679999999999999</v>
      </c>
      <c r="AA220" s="299">
        <v>-0.21879999999999999</v>
      </c>
      <c r="AB220" s="299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R220" s="48">
        <v>-0.27689999999999998</v>
      </c>
      <c r="AS220" s="48">
        <v>-0.27250000000000002</v>
      </c>
      <c r="AT220" s="48">
        <v>-0.26490000000000002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  <c r="AT221" t="s">
        <v>62</v>
      </c>
      <c r="AU221" t="s">
        <v>62</v>
      </c>
    </row>
    <row r="222" spans="2:64" ht="15.75" thickBot="1" x14ac:dyDescent="0.3">
      <c r="W222" t="s">
        <v>62</v>
      </c>
      <c r="X222" s="351" t="s">
        <v>105</v>
      </c>
      <c r="Y222" s="349">
        <v>43500</v>
      </c>
      <c r="Z222" s="349">
        <v>43501</v>
      </c>
      <c r="AA222" s="349">
        <v>43502</v>
      </c>
      <c r="AB222" s="349">
        <v>43503</v>
      </c>
      <c r="AC222" s="349">
        <v>43504</v>
      </c>
      <c r="AD222" s="349">
        <v>43507</v>
      </c>
      <c r="AE222" s="349">
        <v>43508</v>
      </c>
      <c r="AF222" s="349">
        <v>43509</v>
      </c>
      <c r="AG222" s="349">
        <v>43510</v>
      </c>
      <c r="AH222" s="349">
        <v>43511</v>
      </c>
      <c r="AI222" s="349">
        <v>43514</v>
      </c>
      <c r="AJ222" s="349">
        <v>43515</v>
      </c>
      <c r="AK222" s="349">
        <v>43516</v>
      </c>
      <c r="AL222" s="349">
        <v>43517</v>
      </c>
      <c r="AM222" s="349">
        <v>43518</v>
      </c>
      <c r="AN222" s="349">
        <v>43521</v>
      </c>
      <c r="AO222" s="349">
        <v>43522</v>
      </c>
      <c r="AP222" s="349">
        <v>43523</v>
      </c>
      <c r="AQ222" s="349">
        <v>43524</v>
      </c>
      <c r="AR222" s="55" t="s">
        <v>104</v>
      </c>
      <c r="AS222" s="349">
        <v>43528</v>
      </c>
      <c r="AT222" s="349">
        <v>43529</v>
      </c>
      <c r="AU222" s="349">
        <v>43530</v>
      </c>
      <c r="AV222" s="349">
        <v>43531</v>
      </c>
      <c r="AW222" s="351" t="s">
        <v>100</v>
      </c>
      <c r="AX222" s="349">
        <v>43535</v>
      </c>
      <c r="AY222" s="349">
        <v>43536</v>
      </c>
      <c r="AZ222" s="349">
        <v>43537</v>
      </c>
      <c r="BA222" s="349">
        <v>43538</v>
      </c>
      <c r="BB222" s="349">
        <v>43539</v>
      </c>
      <c r="BC222" s="349">
        <v>43542</v>
      </c>
      <c r="BD222" s="349">
        <v>43543</v>
      </c>
      <c r="BE222" s="349">
        <v>43544</v>
      </c>
      <c r="BF222" s="349">
        <v>43545</v>
      </c>
      <c r="BG222" s="349">
        <v>43546</v>
      </c>
      <c r="BH222" s="349">
        <v>43549</v>
      </c>
      <c r="BI222" s="349">
        <v>43550</v>
      </c>
      <c r="BJ222" s="349">
        <v>43551</v>
      </c>
      <c r="BK222" s="349">
        <v>43552</v>
      </c>
      <c r="BL222" s="349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  <c r="AR223" s="7">
        <v>2.29E-2</v>
      </c>
      <c r="AS223" s="35">
        <v>4.3099999999999999E-2</v>
      </c>
      <c r="AT223" s="7">
        <v>3.6799999999999999E-2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  <c r="AR224" s="16">
        <v>1.8700000000000001E-2</v>
      </c>
      <c r="AS224" s="31">
        <v>2.0299999999999999E-2</v>
      </c>
      <c r="AT224" s="35">
        <v>3.4799999999999998E-2</v>
      </c>
    </row>
    <row r="225" spans="21:46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  <c r="AR225" s="92">
        <v>1.5299999999999999E-2</v>
      </c>
      <c r="AS225" s="7">
        <v>1.8700000000000001E-2</v>
      </c>
      <c r="AT225" s="31">
        <v>2.8799999999999999E-2</v>
      </c>
    </row>
    <row r="226" spans="21:46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  <c r="AR226" s="35">
        <v>1.2699999999999999E-2</v>
      </c>
      <c r="AS226" s="92">
        <v>1.32E-2</v>
      </c>
      <c r="AT226" s="22">
        <v>-1.1000000000000001E-3</v>
      </c>
    </row>
    <row r="227" spans="21:46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  <c r="AR227" s="31">
        <v>7.0000000000000001E-3</v>
      </c>
      <c r="AS227" s="16">
        <v>1.4E-3</v>
      </c>
      <c r="AT227" s="16">
        <v>-3.3E-3</v>
      </c>
    </row>
    <row r="228" spans="21:46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  <c r="AR228" s="22">
        <v>-4.7999999999999996E-3</v>
      </c>
      <c r="AS228" s="48">
        <v>-1.32E-2</v>
      </c>
      <c r="AT228" s="48">
        <v>-5.5999999999999999E-3</v>
      </c>
    </row>
    <row r="229" spans="21:46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  <c r="AR229" s="48">
        <v>-1.7600000000000001E-2</v>
      </c>
      <c r="AS229" s="22">
        <v>-1.9800000000000002E-2</v>
      </c>
      <c r="AT229" s="92">
        <v>-1.32E-2</v>
      </c>
    </row>
    <row r="230" spans="21:46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2">
        <v>-6.0199999999999997E-2</v>
      </c>
      <c r="AJ230" s="308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  <c r="AR230" s="41">
        <v>-5.4199999999999998E-2</v>
      </c>
      <c r="AS230" s="41">
        <v>-6.3700000000000007E-2</v>
      </c>
      <c r="AT230" s="41">
        <v>-7.7200000000000005E-2</v>
      </c>
    </row>
  </sheetData>
  <customSheetViews>
    <customSheetView guid="{7FB8B549-326C-4BEC-8C8D-0E9173EDA60F}" scale="120" topLeftCell="EQ42">
      <selection activeCell="EY39" sqref="EY39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2019-03-07T22:33:54Z</dcterms:modified>
</cp:coreProperties>
</file>