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S203" i="1" l="1"/>
  <c r="DS205" i="1"/>
  <c r="DS191" i="1"/>
  <c r="DS197" i="1"/>
  <c r="DS195" i="1"/>
  <c r="DS201" i="1"/>
  <c r="DS193" i="1"/>
  <c r="DS199" i="1"/>
  <c r="DS185" i="1"/>
  <c r="DS187" i="1"/>
  <c r="DS189" i="1"/>
  <c r="DS179" i="1"/>
  <c r="DS181" i="1"/>
  <c r="DS183" i="1"/>
  <c r="DS175" i="1"/>
  <c r="DS177" i="1"/>
  <c r="DS167" i="1"/>
  <c r="DS169" i="1"/>
  <c r="DS171" i="1"/>
  <c r="DS173" i="1"/>
  <c r="DS165" i="1"/>
  <c r="DS157" i="1"/>
  <c r="DS159" i="1"/>
  <c r="DS161" i="1"/>
  <c r="DS163" i="1"/>
  <c r="DS155" i="1"/>
  <c r="DS153" i="1"/>
  <c r="DS151" i="1"/>
  <c r="DS120" i="1"/>
  <c r="DS118" i="1"/>
  <c r="DS114" i="1"/>
  <c r="DS116" i="1"/>
  <c r="DS112" i="1"/>
  <c r="DS110" i="1"/>
  <c r="DS108" i="1"/>
  <c r="DS98" i="1"/>
  <c r="DS102" i="1"/>
  <c r="DS100" i="1"/>
  <c r="DS106" i="1"/>
  <c r="DS104" i="1"/>
  <c r="DS92" i="1"/>
  <c r="DS96" i="1"/>
  <c r="DS90" i="1"/>
  <c r="DS94" i="1"/>
  <c r="DS88" i="1"/>
  <c r="DS86" i="1"/>
  <c r="DS82" i="1"/>
  <c r="DS80" i="1"/>
  <c r="DS84" i="1"/>
  <c r="DS76" i="1"/>
  <c r="DS78" i="1"/>
  <c r="DS74" i="1"/>
  <c r="DS72" i="1"/>
  <c r="DS70" i="1"/>
  <c r="DS68" i="1"/>
  <c r="DS66" i="1"/>
  <c r="DR205" i="1"/>
  <c r="DR203" i="1"/>
  <c r="DR183" i="1"/>
  <c r="DR201" i="1"/>
  <c r="DR197" i="1"/>
  <c r="DR199" i="1"/>
  <c r="DR195" i="1"/>
  <c r="DR193" i="1"/>
  <c r="DR189" i="1"/>
  <c r="DR191" i="1"/>
  <c r="DR173" i="1"/>
  <c r="DR187" i="1"/>
  <c r="DR171" i="1"/>
  <c r="DR181" i="1"/>
  <c r="DR179" i="1"/>
  <c r="DR177" i="1"/>
  <c r="DR163" i="1"/>
  <c r="DR175" i="1"/>
  <c r="DR185" i="1"/>
  <c r="DR161" i="1"/>
  <c r="DR165" i="1"/>
  <c r="DR169" i="1"/>
  <c r="DR153" i="1"/>
  <c r="DR167" i="1"/>
  <c r="DR159" i="1"/>
  <c r="DR157" i="1"/>
  <c r="DR155" i="1"/>
  <c r="DR151" i="1"/>
  <c r="DR120" i="1"/>
  <c r="DR114" i="1"/>
  <c r="DR116" i="1"/>
  <c r="DR118" i="1"/>
  <c r="DR110" i="1"/>
  <c r="DR112" i="1"/>
  <c r="DR108" i="1"/>
  <c r="DR106" i="1"/>
  <c r="DR104" i="1"/>
  <c r="DR100" i="1"/>
  <c r="DR102" i="1"/>
  <c r="DR98" i="1"/>
  <c r="DR96" i="1"/>
  <c r="DR92" i="1"/>
  <c r="DR94" i="1"/>
  <c r="DR90" i="1"/>
  <c r="DR88" i="1"/>
  <c r="DR86" i="1"/>
  <c r="DR84" i="1"/>
  <c r="DR82" i="1"/>
  <c r="DR80" i="1"/>
  <c r="DR76" i="1"/>
  <c r="DR78" i="1"/>
  <c r="DR72" i="1"/>
  <c r="DR74" i="1"/>
  <c r="DR70" i="1"/>
  <c r="DR68" i="1"/>
  <c r="DR66" i="1"/>
  <c r="DQ197" i="1"/>
  <c r="DQ199" i="1"/>
  <c r="DQ205" i="1"/>
  <c r="DQ201" i="1"/>
  <c r="DQ179" i="1"/>
  <c r="DQ195" i="1"/>
  <c r="DQ191" i="1"/>
  <c r="DQ193" i="1"/>
  <c r="DQ173" i="1"/>
  <c r="DQ185" i="1"/>
  <c r="DQ187" i="1"/>
  <c r="DQ203" i="1"/>
  <c r="DQ189" i="1"/>
  <c r="DQ181" i="1"/>
  <c r="DQ177" i="1"/>
  <c r="DQ169" i="1"/>
  <c r="DQ175" i="1"/>
  <c r="DQ167" i="1"/>
  <c r="DQ171" i="1"/>
  <c r="DQ183" i="1"/>
  <c r="DQ165" i="1"/>
  <c r="DQ163" i="1"/>
  <c r="DQ161" i="1"/>
  <c r="DQ157" i="1"/>
  <c r="DQ155" i="1"/>
  <c r="DQ159" i="1"/>
  <c r="DQ153" i="1"/>
  <c r="DQ151" i="1"/>
  <c r="DQ112" i="1"/>
  <c r="DQ120" i="1"/>
  <c r="DQ116" i="1"/>
  <c r="DQ118" i="1"/>
  <c r="DQ114" i="1"/>
  <c r="DQ108" i="1"/>
  <c r="DQ110" i="1"/>
  <c r="DQ106" i="1"/>
  <c r="DQ104" i="1"/>
  <c r="DQ100" i="1"/>
  <c r="DQ102" i="1"/>
  <c r="DQ96" i="1"/>
  <c r="DQ98" i="1"/>
  <c r="DQ94" i="1"/>
  <c r="DQ92" i="1"/>
  <c r="DQ90" i="1"/>
  <c r="DQ88" i="1"/>
  <c r="DQ84" i="1"/>
  <c r="DQ86" i="1"/>
  <c r="DQ82" i="1"/>
  <c r="DQ80" i="1"/>
  <c r="DQ76" i="1"/>
  <c r="DQ78" i="1"/>
  <c r="DQ74" i="1"/>
  <c r="DQ72" i="1"/>
  <c r="DQ68" i="1"/>
  <c r="DQ70" i="1"/>
  <c r="DQ66" i="1"/>
  <c r="DP199" i="1"/>
  <c r="DP185" i="1"/>
  <c r="DP203" i="1"/>
  <c r="DP175" i="1"/>
  <c r="DP189" i="1"/>
  <c r="DP193" i="1"/>
  <c r="DP197" i="1"/>
  <c r="DP201" i="1"/>
  <c r="DP179" i="1"/>
  <c r="DP183" i="1"/>
  <c r="DP191" i="1"/>
  <c r="DP171" i="1"/>
  <c r="DP205" i="1"/>
  <c r="DP177" i="1"/>
  <c r="DP187" i="1"/>
  <c r="DP169" i="1"/>
  <c r="DP157" i="1"/>
  <c r="DP195" i="1"/>
  <c r="DP181" i="1"/>
  <c r="DP163" i="1"/>
  <c r="DP173" i="1"/>
  <c r="DP159" i="1"/>
  <c r="DP167" i="1"/>
  <c r="DP155" i="1"/>
  <c r="DP161" i="1"/>
  <c r="DP151" i="1"/>
  <c r="DP165" i="1"/>
  <c r="DP153" i="1"/>
  <c r="DP120" i="1"/>
  <c r="DP116" i="1"/>
  <c r="DP118" i="1"/>
  <c r="DP114" i="1"/>
  <c r="DP110" i="1"/>
  <c r="DP112" i="1"/>
  <c r="DP106" i="1"/>
  <c r="DP104" i="1"/>
  <c r="DP100" i="1"/>
  <c r="DP108" i="1"/>
  <c r="DP102" i="1"/>
  <c r="DP92" i="1"/>
  <c r="DP96" i="1"/>
  <c r="DP98" i="1"/>
  <c r="DP90" i="1"/>
  <c r="DP94" i="1"/>
  <c r="DP86" i="1"/>
  <c r="DP88" i="1"/>
  <c r="DP82" i="1"/>
  <c r="DP80" i="1"/>
  <c r="DP84" i="1"/>
  <c r="DP78" i="1"/>
  <c r="DP76" i="1"/>
  <c r="DP74" i="1"/>
  <c r="DP70" i="1"/>
  <c r="DP72" i="1"/>
  <c r="DP66" i="1"/>
  <c r="DP68" i="1"/>
  <c r="DN191" i="1"/>
  <c r="DN205" i="1"/>
  <c r="DN189" i="1"/>
  <c r="DN187" i="1"/>
  <c r="DN203" i="1"/>
  <c r="DN199" i="1"/>
  <c r="DN183" i="1"/>
  <c r="DN175" i="1"/>
  <c r="DN173" i="1"/>
  <c r="DN201" i="1"/>
  <c r="DN197" i="1"/>
  <c r="DN185" i="1"/>
  <c r="DN195" i="1"/>
  <c r="DN181" i="1"/>
  <c r="DN193" i="1"/>
  <c r="DN179" i="1"/>
  <c r="DN177" i="1"/>
  <c r="DN169" i="1"/>
  <c r="DN167" i="1"/>
  <c r="DN161" i="1"/>
  <c r="DN159" i="1"/>
  <c r="DN165" i="1"/>
  <c r="DN163" i="1"/>
  <c r="DN157" i="1"/>
  <c r="DN155" i="1"/>
  <c r="DN171" i="1"/>
  <c r="DN153" i="1"/>
  <c r="DN151" i="1"/>
  <c r="DN118" i="1"/>
  <c r="DN120" i="1"/>
  <c r="DN116" i="1"/>
  <c r="DN114" i="1"/>
  <c r="DN108" i="1"/>
  <c r="DN98" i="1"/>
  <c r="DN112" i="1"/>
  <c r="DN104" i="1"/>
  <c r="DN102" i="1"/>
  <c r="DN110" i="1"/>
  <c r="DN92" i="1"/>
  <c r="DN106" i="1"/>
  <c r="DN96" i="1"/>
  <c r="DN100" i="1"/>
  <c r="DN94" i="1"/>
  <c r="DN90" i="1"/>
  <c r="DN88" i="1"/>
  <c r="DN86" i="1"/>
  <c r="DN84" i="1"/>
  <c r="DN80" i="1"/>
  <c r="DN78" i="1"/>
  <c r="DN82" i="1"/>
  <c r="DN74" i="1"/>
  <c r="DN76" i="1"/>
  <c r="DN72" i="1"/>
  <c r="DN70" i="1"/>
  <c r="DN68" i="1"/>
  <c r="DN66" i="1"/>
  <c r="DM205" i="1"/>
  <c r="DM199" i="1"/>
  <c r="DM189" i="1"/>
  <c r="DM187" i="1"/>
  <c r="DM201" i="1"/>
  <c r="DM195" i="1"/>
  <c r="DM203" i="1"/>
  <c r="DM191" i="1"/>
  <c r="DM183" i="1"/>
  <c r="DM197" i="1"/>
  <c r="DM193" i="1"/>
  <c r="DM181" i="1"/>
  <c r="DM175" i="1"/>
  <c r="DM185" i="1"/>
  <c r="DM179" i="1"/>
  <c r="DM169" i="1"/>
  <c r="DM165" i="1"/>
  <c r="DM177" i="1"/>
  <c r="DM171" i="1"/>
  <c r="DM167" i="1"/>
  <c r="DM161" i="1"/>
  <c r="DM173" i="1"/>
  <c r="DM163" i="1"/>
  <c r="DM157" i="1"/>
  <c r="DM155" i="1"/>
  <c r="DM159" i="1"/>
  <c r="DM151" i="1"/>
  <c r="DM153" i="1"/>
  <c r="DM118" i="1"/>
  <c r="DM116" i="1"/>
  <c r="DM120" i="1"/>
  <c r="DM114" i="1"/>
  <c r="DM110" i="1"/>
  <c r="DM100" i="1"/>
  <c r="DM104" i="1"/>
  <c r="DM106" i="1"/>
  <c r="DM112" i="1"/>
  <c r="DM96" i="1"/>
  <c r="DM102" i="1"/>
  <c r="DM98" i="1"/>
  <c r="DM108" i="1"/>
  <c r="DM94" i="1"/>
  <c r="DM92" i="1"/>
  <c r="DM90" i="1"/>
  <c r="DM86" i="1"/>
  <c r="DM88" i="1"/>
  <c r="DM82" i="1"/>
  <c r="DM80" i="1"/>
  <c r="DM84" i="1"/>
  <c r="DM78" i="1"/>
  <c r="DM76" i="1"/>
  <c r="DM74" i="1"/>
  <c r="DM70" i="1"/>
  <c r="DM72" i="1"/>
  <c r="DM66" i="1"/>
  <c r="DM68" i="1"/>
  <c r="DL205" i="1"/>
  <c r="DL195" i="1"/>
  <c r="DL197" i="1"/>
  <c r="DL199" i="1"/>
  <c r="DL201" i="1"/>
  <c r="DL193" i="1"/>
  <c r="DL203" i="1"/>
  <c r="DL185" i="1"/>
  <c r="DL187" i="1"/>
  <c r="DL189" i="1"/>
  <c r="DL177" i="1"/>
  <c r="DL179" i="1"/>
  <c r="DL191" i="1"/>
  <c r="DL181" i="1"/>
  <c r="DL183" i="1"/>
  <c r="DL171" i="1"/>
  <c r="DL173" i="1"/>
  <c r="DL175" i="1"/>
  <c r="DL165" i="1"/>
  <c r="DL163" i="1"/>
  <c r="DL167" i="1"/>
  <c r="DL169" i="1"/>
  <c r="DL157" i="1"/>
  <c r="DL159" i="1"/>
  <c r="DL161" i="1"/>
  <c r="DL153" i="1"/>
  <c r="DL155" i="1"/>
  <c r="DL151" i="1"/>
  <c r="DL116" i="1"/>
  <c r="DL120" i="1"/>
  <c r="DL118" i="1"/>
  <c r="DL114" i="1"/>
  <c r="DL106" i="1"/>
  <c r="DL112" i="1"/>
  <c r="DL102" i="1"/>
  <c r="DL100" i="1"/>
  <c r="DL110" i="1"/>
  <c r="DL98" i="1"/>
  <c r="DL108" i="1"/>
  <c r="DL96" i="1"/>
  <c r="DL104" i="1"/>
  <c r="DL94" i="1"/>
  <c r="DL92" i="1"/>
  <c r="DL90" i="1"/>
  <c r="DL88" i="1"/>
  <c r="DL86" i="1"/>
  <c r="DL78" i="1"/>
  <c r="DL84" i="1"/>
  <c r="DL82" i="1"/>
  <c r="DL80" i="1"/>
  <c r="DL74" i="1"/>
  <c r="DL76" i="1"/>
  <c r="DL72" i="1"/>
  <c r="DL70" i="1"/>
  <c r="DL68" i="1"/>
  <c r="DL66" i="1"/>
  <c r="DK201" i="1"/>
  <c r="DK199" i="1"/>
  <c r="DK205" i="1"/>
  <c r="DK193" i="1"/>
  <c r="DK203" i="1"/>
  <c r="DK177" i="1"/>
  <c r="DK187" i="1"/>
  <c r="DK197" i="1"/>
  <c r="DK189" i="1"/>
  <c r="DK195" i="1"/>
  <c r="DK183" i="1"/>
  <c r="DK181" i="1"/>
  <c r="DK179" i="1"/>
  <c r="DK191" i="1"/>
  <c r="DK175" i="1"/>
  <c r="DK185" i="1"/>
  <c r="DK171" i="1"/>
  <c r="DK163" i="1"/>
  <c r="DK161" i="1"/>
  <c r="DK169" i="1"/>
  <c r="DK173" i="1"/>
  <c r="DK167" i="1"/>
  <c r="DK157" i="1"/>
  <c r="DK165" i="1"/>
  <c r="DK155" i="1"/>
  <c r="DK159" i="1"/>
  <c r="DK151" i="1"/>
  <c r="DK153" i="1"/>
  <c r="DK120" i="1"/>
  <c r="DK116" i="1"/>
  <c r="DK118" i="1"/>
  <c r="DK114" i="1"/>
  <c r="DK112" i="1"/>
  <c r="DK110" i="1"/>
  <c r="DK108" i="1"/>
  <c r="DK104" i="1"/>
  <c r="DK106" i="1"/>
  <c r="DK102" i="1"/>
  <c r="DK100" i="1"/>
  <c r="DK98" i="1"/>
  <c r="DK94" i="1"/>
  <c r="DK96" i="1"/>
  <c r="DK92" i="1"/>
  <c r="DK90" i="1"/>
  <c r="DK88" i="1"/>
  <c r="DK84" i="1"/>
  <c r="DK82" i="1"/>
  <c r="DK86" i="1"/>
  <c r="DK80" i="1"/>
  <c r="DK78" i="1"/>
  <c r="DK76" i="1"/>
  <c r="DK74" i="1"/>
  <c r="DK72" i="1"/>
  <c r="DK70" i="1"/>
  <c r="DK68" i="1"/>
  <c r="DK66" i="1"/>
  <c r="DJ203" i="1"/>
  <c r="DJ201" i="1"/>
  <c r="DJ205" i="1"/>
  <c r="DJ199" i="1"/>
  <c r="DJ197" i="1"/>
  <c r="DJ189" i="1"/>
  <c r="DJ187" i="1"/>
  <c r="DJ185" i="1"/>
  <c r="DJ195" i="1"/>
  <c r="DJ193" i="1"/>
  <c r="DJ191" i="1"/>
  <c r="DJ179" i="1"/>
  <c r="DJ183" i="1"/>
  <c r="DJ177" i="1"/>
  <c r="DJ175" i="1"/>
  <c r="DJ181" i="1"/>
  <c r="DJ173" i="1"/>
  <c r="DJ163" i="1"/>
  <c r="DJ171" i="1"/>
  <c r="DJ169" i="1"/>
  <c r="DJ167" i="1"/>
  <c r="DJ161" i="1"/>
  <c r="DJ165" i="1"/>
  <c r="DJ159" i="1"/>
  <c r="DJ155" i="1"/>
  <c r="DJ151" i="1"/>
  <c r="DJ157" i="1"/>
  <c r="DJ153" i="1"/>
  <c r="DJ120" i="1"/>
  <c r="DJ116" i="1"/>
  <c r="DJ118" i="1"/>
  <c r="DJ114" i="1"/>
  <c r="DJ112" i="1"/>
  <c r="DJ110" i="1"/>
  <c r="DJ104" i="1"/>
  <c r="DJ100" i="1"/>
  <c r="DJ98" i="1"/>
  <c r="DJ94" i="1"/>
  <c r="DJ102" i="1"/>
  <c r="DJ108" i="1"/>
  <c r="DJ106" i="1"/>
  <c r="DJ96" i="1"/>
  <c r="DJ92" i="1"/>
  <c r="DJ90" i="1"/>
  <c r="DJ88" i="1"/>
  <c r="DJ82" i="1"/>
  <c r="DJ84" i="1"/>
  <c r="DJ78" i="1"/>
  <c r="DJ86" i="1"/>
  <c r="DJ80" i="1"/>
  <c r="DJ76" i="1"/>
  <c r="DJ74" i="1"/>
  <c r="DJ72" i="1"/>
  <c r="DJ70" i="1"/>
  <c r="DJ68" i="1"/>
  <c r="DJ66" i="1"/>
  <c r="DI205" i="1"/>
  <c r="DI191" i="1"/>
  <c r="DI201" i="1"/>
  <c r="DI203" i="1"/>
  <c r="DI199" i="1"/>
  <c r="DI179" i="1"/>
  <c r="DI197" i="1"/>
  <c r="DI195" i="1"/>
  <c r="DI177" i="1"/>
  <c r="DI189" i="1"/>
  <c r="DI193" i="1"/>
  <c r="DI181" i="1"/>
  <c r="DI169" i="1"/>
  <c r="DI187" i="1"/>
  <c r="DI183" i="1"/>
  <c r="DI171" i="1"/>
  <c r="DI163" i="1"/>
  <c r="DI175" i="1"/>
  <c r="DI167" i="1"/>
  <c r="DI159" i="1"/>
  <c r="DI185" i="1"/>
  <c r="DI155" i="1"/>
  <c r="DI173" i="1"/>
  <c r="DI151" i="1"/>
  <c r="DI165" i="1"/>
  <c r="DI161" i="1"/>
  <c r="DI157" i="1"/>
  <c r="DI153" i="1"/>
  <c r="DI118" i="1"/>
  <c r="DI120" i="1"/>
  <c r="DI116" i="1"/>
  <c r="DI114" i="1"/>
  <c r="DI102" i="1"/>
  <c r="DI106" i="1"/>
  <c r="DI104" i="1"/>
  <c r="DI108" i="1"/>
  <c r="DI100" i="1"/>
  <c r="DI110" i="1"/>
  <c r="DI94" i="1"/>
  <c r="DI112" i="1"/>
  <c r="DI92" i="1"/>
  <c r="DI96" i="1"/>
  <c r="DI98" i="1"/>
  <c r="DI90" i="1"/>
  <c r="DI86" i="1"/>
  <c r="DI88" i="1"/>
  <c r="DI82" i="1"/>
  <c r="DI84" i="1"/>
  <c r="DI78" i="1"/>
  <c r="DI80" i="1"/>
  <c r="DI74" i="1"/>
  <c r="DI76" i="1"/>
  <c r="DI70" i="1"/>
  <c r="DI72" i="1"/>
  <c r="DI66" i="1"/>
  <c r="DI68" i="1"/>
  <c r="DH205" i="1"/>
  <c r="DH201" i="1"/>
  <c r="DH197" i="1"/>
  <c r="DH199" i="1"/>
  <c r="DH191" i="1"/>
  <c r="DH203" i="1"/>
  <c r="DH195" i="1"/>
  <c r="DH193" i="1"/>
  <c r="DH187" i="1"/>
  <c r="DH175" i="1"/>
  <c r="DH189" i="1"/>
  <c r="DH179" i="1"/>
  <c r="DH181" i="1"/>
  <c r="DH177" i="1"/>
  <c r="DH183" i="1"/>
  <c r="DH169" i="1"/>
  <c r="DH185" i="1"/>
  <c r="DH171" i="1"/>
  <c r="DH173" i="1"/>
  <c r="DH167" i="1"/>
  <c r="DH163" i="1"/>
  <c r="DH161" i="1"/>
  <c r="DH165" i="1"/>
  <c r="DH159" i="1"/>
  <c r="DH157" i="1"/>
  <c r="DH155" i="1"/>
  <c r="DH153" i="1"/>
  <c r="DH151" i="1"/>
  <c r="DH118" i="1"/>
  <c r="DH120" i="1"/>
  <c r="DH116" i="1"/>
  <c r="DH114" i="1"/>
  <c r="DH108" i="1"/>
  <c r="DH106" i="1"/>
  <c r="DH112" i="1"/>
  <c r="DH110" i="1"/>
  <c r="DH104" i="1"/>
  <c r="DH100" i="1"/>
  <c r="DH98" i="1"/>
  <c r="DH96" i="1"/>
  <c r="DH102" i="1"/>
  <c r="DH92" i="1"/>
  <c r="DH90" i="1"/>
  <c r="DH94" i="1"/>
  <c r="DH88" i="1"/>
  <c r="DH86" i="1"/>
  <c r="DH84" i="1"/>
  <c r="DH82" i="1"/>
  <c r="DH78" i="1"/>
  <c r="DH80" i="1"/>
  <c r="DH74" i="1"/>
  <c r="DH76" i="1"/>
  <c r="DH72" i="1"/>
  <c r="DH70" i="1"/>
  <c r="DH68" i="1"/>
  <c r="DH66" i="1"/>
  <c r="DG203" i="1"/>
  <c r="DG195" i="1"/>
  <c r="DG205" i="1"/>
  <c r="DG201" i="1"/>
  <c r="DG197" i="1"/>
  <c r="DG199" i="1"/>
  <c r="DG193" i="1"/>
  <c r="DG191" i="1"/>
  <c r="DG189" i="1"/>
  <c r="DG177" i="1"/>
  <c r="DG185" i="1"/>
  <c r="DG181" i="1"/>
  <c r="DG187" i="1"/>
  <c r="DG173" i="1"/>
  <c r="DG175" i="1"/>
  <c r="DG179" i="1"/>
  <c r="DG183" i="1"/>
  <c r="DG169" i="1"/>
  <c r="DG167" i="1"/>
  <c r="DG171" i="1"/>
  <c r="DG163" i="1"/>
  <c r="DG165" i="1"/>
  <c r="DG159" i="1"/>
  <c r="DG161" i="1"/>
  <c r="DG157" i="1"/>
  <c r="DG155" i="1"/>
  <c r="DG153" i="1"/>
  <c r="DG151" i="1"/>
  <c r="DG120" i="1"/>
  <c r="DG118" i="1"/>
  <c r="DG116" i="1"/>
  <c r="DG114" i="1"/>
  <c r="DG110" i="1"/>
  <c r="DG106" i="1"/>
  <c r="DG112" i="1"/>
  <c r="DG108" i="1"/>
  <c r="DG104" i="1"/>
  <c r="DG102" i="1"/>
  <c r="DG100" i="1"/>
  <c r="DG96" i="1"/>
  <c r="DG98" i="1"/>
  <c r="DG94" i="1"/>
  <c r="DG90" i="1"/>
  <c r="DG92" i="1"/>
  <c r="DG86" i="1"/>
  <c r="DG88" i="1"/>
  <c r="DG82" i="1"/>
  <c r="DG84" i="1"/>
  <c r="DG80" i="1"/>
  <c r="DG78" i="1"/>
  <c r="DG76" i="1"/>
  <c r="DG74" i="1"/>
  <c r="DG70" i="1"/>
  <c r="DG72" i="1"/>
  <c r="DG66" i="1"/>
  <c r="DG68" i="1"/>
  <c r="DF205" i="1"/>
  <c r="DF199" i="1"/>
  <c r="DF197" i="1"/>
  <c r="DF203" i="1"/>
  <c r="DF193" i="1"/>
  <c r="DF195" i="1"/>
  <c r="DF201" i="1"/>
  <c r="DF181" i="1"/>
  <c r="DF177" i="1"/>
  <c r="DF175" i="1"/>
  <c r="DF187" i="1"/>
  <c r="DF189" i="1"/>
  <c r="DF183" i="1"/>
  <c r="DF169" i="1"/>
  <c r="DF191" i="1"/>
  <c r="DF185" i="1"/>
  <c r="DF171" i="1"/>
  <c r="DF173" i="1"/>
  <c r="DF167" i="1"/>
  <c r="DF179" i="1"/>
  <c r="DF165" i="1"/>
  <c r="DF155" i="1"/>
  <c r="DF157" i="1"/>
  <c r="DF163" i="1"/>
  <c r="DF161" i="1"/>
  <c r="DF159" i="1"/>
  <c r="DF153" i="1"/>
  <c r="DF151" i="1"/>
  <c r="DF120" i="1"/>
  <c r="DF116" i="1"/>
  <c r="DF118" i="1"/>
  <c r="DF112" i="1"/>
  <c r="DF114" i="1"/>
  <c r="DF110" i="1"/>
  <c r="DF108" i="1"/>
  <c r="DF106" i="1"/>
  <c r="DF104" i="1"/>
  <c r="DF102" i="1"/>
  <c r="DF100" i="1"/>
  <c r="DF96" i="1"/>
  <c r="DF98" i="1"/>
  <c r="DF94" i="1"/>
  <c r="DF90" i="1"/>
  <c r="DF92" i="1"/>
  <c r="DF88" i="1"/>
  <c r="DF84" i="1"/>
  <c r="DF86" i="1"/>
  <c r="DF82" i="1"/>
  <c r="DF80" i="1"/>
  <c r="DF78" i="1"/>
  <c r="DF76" i="1"/>
  <c r="DF72" i="1"/>
  <c r="DF74" i="1"/>
  <c r="DF70" i="1"/>
  <c r="DF68" i="1"/>
  <c r="DF66" i="1"/>
  <c r="DE177" i="1"/>
  <c r="DE201" i="1"/>
  <c r="DE193" i="1"/>
  <c r="DE187" i="1"/>
  <c r="DE199" i="1"/>
  <c r="DE195" i="1"/>
  <c r="DE183" i="1"/>
  <c r="DE197" i="1"/>
  <c r="DE171" i="1"/>
  <c r="DE203" i="1"/>
  <c r="DE191" i="1"/>
  <c r="DE155" i="1"/>
  <c r="DE165" i="1"/>
  <c r="DE167" i="1"/>
  <c r="DE161" i="1"/>
  <c r="DE185" i="1"/>
  <c r="DE153" i="1"/>
  <c r="DE163" i="1"/>
  <c r="DE175" i="1"/>
  <c r="DE205" i="1"/>
  <c r="DE173" i="1"/>
  <c r="DE181" i="1"/>
  <c r="DE159" i="1"/>
  <c r="DE179" i="1"/>
  <c r="DE169" i="1"/>
  <c r="DE189" i="1"/>
  <c r="DE151" i="1"/>
  <c r="DE157" i="1"/>
  <c r="DE116" i="1"/>
  <c r="DE120" i="1"/>
  <c r="DE108" i="1"/>
  <c r="DE118" i="1"/>
  <c r="DE106" i="1"/>
  <c r="DE112" i="1"/>
  <c r="DE114" i="1"/>
  <c r="DE104" i="1"/>
  <c r="DE110" i="1"/>
  <c r="DE100" i="1"/>
  <c r="DE96" i="1"/>
  <c r="DE102" i="1"/>
  <c r="DE98" i="1"/>
  <c r="DE94" i="1"/>
  <c r="DE84" i="1"/>
  <c r="DE90" i="1"/>
  <c r="DE88" i="1"/>
  <c r="DE92" i="1"/>
  <c r="DE82" i="1"/>
  <c r="DE80" i="1"/>
  <c r="DE86" i="1"/>
  <c r="DE78" i="1"/>
  <c r="DE70" i="1"/>
  <c r="DE76" i="1"/>
  <c r="DE72" i="1"/>
  <c r="DE74" i="1"/>
  <c r="DE66" i="1"/>
  <c r="DE68" i="1"/>
  <c r="DD193" i="1" l="1"/>
  <c r="DD201" i="1"/>
  <c r="DD203" i="1"/>
  <c r="DD187" i="1"/>
  <c r="DD191" i="1"/>
  <c r="DD197" i="1"/>
  <c r="DD205" i="1"/>
  <c r="DD185" i="1"/>
  <c r="DD199" i="1"/>
  <c r="DD195" i="1"/>
  <c r="DD189" i="1"/>
  <c r="DD183" i="1"/>
  <c r="DD173" i="1"/>
  <c r="DD181" i="1"/>
  <c r="DD171" i="1"/>
  <c r="DD179" i="1"/>
  <c r="DD177" i="1"/>
  <c r="DD161" i="1"/>
  <c r="DD175" i="1"/>
  <c r="DD163" i="1"/>
  <c r="DD159" i="1"/>
  <c r="DD169" i="1"/>
  <c r="DD165" i="1"/>
  <c r="DD157" i="1"/>
  <c r="DD167" i="1"/>
  <c r="DD155" i="1"/>
  <c r="DD153" i="1"/>
  <c r="DD151" i="1"/>
  <c r="DD120" i="1"/>
  <c r="DD116" i="1"/>
  <c r="DD118" i="1"/>
  <c r="DD112" i="1"/>
  <c r="DD114" i="1"/>
  <c r="DD108" i="1"/>
  <c r="DD110" i="1"/>
  <c r="DD104" i="1"/>
  <c r="DD106" i="1"/>
  <c r="DD102" i="1"/>
  <c r="DD100" i="1"/>
  <c r="DD98" i="1"/>
  <c r="DD92" i="1"/>
  <c r="DD94" i="1"/>
  <c r="DD96" i="1"/>
  <c r="DD90" i="1"/>
  <c r="DD88" i="1"/>
  <c r="DD84" i="1"/>
  <c r="DD86" i="1"/>
  <c r="DD80" i="1"/>
  <c r="DD82" i="1"/>
  <c r="DD78" i="1"/>
  <c r="DD76" i="1"/>
  <c r="DD74" i="1"/>
  <c r="DD70" i="1"/>
  <c r="DD72" i="1"/>
  <c r="DD68" i="1"/>
  <c r="DD66" i="1"/>
  <c r="DC199" i="1"/>
  <c r="DC203" i="1"/>
  <c r="DC187" i="1"/>
  <c r="DC205" i="1"/>
  <c r="DC193" i="1"/>
  <c r="DC195" i="1"/>
  <c r="DC185" i="1"/>
  <c r="DC201" i="1"/>
  <c r="DC197" i="1"/>
  <c r="DC191" i="1"/>
  <c r="DC189" i="1"/>
  <c r="DC181" i="1"/>
  <c r="DC171" i="1"/>
  <c r="DC179" i="1"/>
  <c r="DC169" i="1"/>
  <c r="DC183" i="1"/>
  <c r="DC175" i="1"/>
  <c r="DC177" i="1"/>
  <c r="DC165" i="1"/>
  <c r="DC167" i="1"/>
  <c r="DC173" i="1"/>
  <c r="DC161" i="1"/>
  <c r="DC163" i="1"/>
  <c r="DC155" i="1"/>
  <c r="DC159" i="1"/>
  <c r="DC157" i="1"/>
  <c r="DC153" i="1"/>
  <c r="DC151" i="1"/>
  <c r="DC118" i="1"/>
  <c r="DC120" i="1"/>
  <c r="DC114" i="1"/>
  <c r="DC116" i="1"/>
  <c r="DC112" i="1"/>
  <c r="DC110" i="1"/>
  <c r="DC108" i="1"/>
  <c r="DC106" i="1"/>
  <c r="DC104" i="1"/>
  <c r="DC102" i="1"/>
  <c r="DC98" i="1"/>
  <c r="DC100" i="1"/>
  <c r="DC96" i="1"/>
  <c r="DC92" i="1"/>
  <c r="DC94" i="1"/>
  <c r="DC90" i="1"/>
  <c r="DC88" i="1"/>
  <c r="DC86" i="1"/>
  <c r="DC84" i="1"/>
  <c r="DC82" i="1"/>
  <c r="DC80" i="1"/>
  <c r="DC78" i="1"/>
  <c r="DC76" i="1"/>
  <c r="DC74" i="1"/>
  <c r="DC72" i="1"/>
  <c r="DC70" i="1"/>
  <c r="DC68" i="1"/>
  <c r="DC66" i="1"/>
  <c r="DB197" i="1"/>
  <c r="DB201" i="1"/>
  <c r="DB205" i="1"/>
  <c r="DB191" i="1"/>
  <c r="DB203" i="1"/>
  <c r="DB199" i="1"/>
  <c r="DB189" i="1"/>
  <c r="DB187" i="1"/>
  <c r="DB185" i="1"/>
  <c r="DB181" i="1"/>
  <c r="DB195" i="1"/>
  <c r="DB177" i="1"/>
  <c r="DB193" i="1"/>
  <c r="DB169" i="1"/>
  <c r="DB159" i="1"/>
  <c r="DB163" i="1"/>
  <c r="DB183" i="1"/>
  <c r="DB167" i="1"/>
  <c r="DB179" i="1"/>
  <c r="DB173" i="1"/>
  <c r="DB161" i="1"/>
  <c r="DB171" i="1"/>
  <c r="DB157" i="1"/>
  <c r="DB165" i="1"/>
  <c r="DB155" i="1"/>
  <c r="DB175" i="1"/>
  <c r="DB151" i="1"/>
  <c r="DB153" i="1"/>
  <c r="DB120" i="1"/>
  <c r="DB116" i="1"/>
  <c r="DB118" i="1"/>
  <c r="DB110" i="1"/>
  <c r="DB112" i="1"/>
  <c r="DB114" i="1"/>
  <c r="DB106" i="1"/>
  <c r="DB108" i="1"/>
  <c r="DB104" i="1"/>
  <c r="DB100" i="1"/>
  <c r="DB102" i="1"/>
  <c r="DB96" i="1"/>
  <c r="DB94" i="1"/>
  <c r="DB98" i="1"/>
  <c r="DB92" i="1"/>
  <c r="DB86" i="1"/>
  <c r="DB88" i="1"/>
  <c r="DB84" i="1"/>
  <c r="DB90" i="1"/>
  <c r="DB82" i="1"/>
  <c r="DB80" i="1"/>
  <c r="DB76" i="1"/>
  <c r="DB78" i="1"/>
  <c r="DB72" i="1"/>
  <c r="DB74" i="1"/>
  <c r="DB68" i="1"/>
  <c r="DB70" i="1"/>
  <c r="DB66" i="1"/>
  <c r="DA201" i="1"/>
  <c r="DA195" i="1"/>
  <c r="DA193" i="1"/>
  <c r="DA203" i="1"/>
  <c r="DA205" i="1"/>
  <c r="DA199" i="1"/>
  <c r="DA189" i="1"/>
  <c r="DA191" i="1"/>
  <c r="DA187" i="1"/>
  <c r="DA185" i="1"/>
  <c r="DA197" i="1"/>
  <c r="DA183" i="1"/>
  <c r="DA181" i="1"/>
  <c r="DA173" i="1"/>
  <c r="DA175" i="1"/>
  <c r="DA179" i="1"/>
  <c r="DA177" i="1"/>
  <c r="DA169" i="1"/>
  <c r="DA167" i="1"/>
  <c r="DA165" i="1"/>
  <c r="DA159" i="1"/>
  <c r="DA171" i="1"/>
  <c r="DA163" i="1"/>
  <c r="DA161" i="1"/>
  <c r="DA155" i="1"/>
  <c r="DA157" i="1"/>
  <c r="DA153" i="1"/>
  <c r="DA151" i="1"/>
  <c r="DA120" i="1"/>
  <c r="DA118" i="1"/>
  <c r="DA116" i="1"/>
  <c r="DA114" i="1"/>
  <c r="DA112" i="1"/>
  <c r="DA110" i="1"/>
  <c r="DA108" i="1"/>
  <c r="DA106" i="1"/>
  <c r="DA104" i="1"/>
  <c r="DA102" i="1"/>
  <c r="DA100" i="1"/>
  <c r="DA98" i="1"/>
  <c r="DA96" i="1"/>
  <c r="DA94" i="1"/>
  <c r="DA92" i="1"/>
  <c r="DA90" i="1"/>
  <c r="DA88" i="1"/>
  <c r="DA86" i="1"/>
  <c r="DA84" i="1"/>
  <c r="DA82" i="1"/>
  <c r="DA80" i="1"/>
  <c r="DA78" i="1"/>
  <c r="DA76" i="1"/>
  <c r="DA74" i="1"/>
  <c r="DA72" i="1"/>
  <c r="DA70" i="1"/>
  <c r="DA68" i="1"/>
  <c r="DA66" i="1"/>
  <c r="CZ193" i="1"/>
  <c r="CZ203" i="1"/>
  <c r="CZ201" i="1"/>
  <c r="CZ205" i="1"/>
  <c r="CZ199" i="1"/>
  <c r="CZ197" i="1"/>
  <c r="CZ191" i="1"/>
  <c r="CZ179" i="1"/>
  <c r="CZ189" i="1"/>
  <c r="CZ195" i="1"/>
  <c r="CZ187" i="1"/>
  <c r="CZ185" i="1"/>
  <c r="CZ171" i="1"/>
  <c r="CZ165" i="1"/>
  <c r="CZ183" i="1"/>
  <c r="CZ177" i="1"/>
  <c r="CZ181" i="1"/>
  <c r="CZ161" i="1"/>
  <c r="CZ173" i="1"/>
  <c r="CZ175" i="1"/>
  <c r="CZ157" i="1"/>
  <c r="CZ167" i="1"/>
  <c r="CZ169" i="1"/>
  <c r="CZ163" i="1"/>
  <c r="CZ159" i="1"/>
  <c r="CZ155" i="1"/>
  <c r="CZ151" i="1"/>
  <c r="CZ153" i="1"/>
  <c r="CZ120" i="1"/>
  <c r="CZ114" i="1"/>
  <c r="CZ116" i="1"/>
  <c r="CZ104" i="1"/>
  <c r="CZ118" i="1"/>
  <c r="CZ108" i="1"/>
  <c r="CZ110" i="1"/>
  <c r="CZ112" i="1"/>
  <c r="CZ98" i="1"/>
  <c r="CZ106" i="1"/>
  <c r="CZ100" i="1"/>
  <c r="CZ102" i="1"/>
  <c r="CZ96" i="1"/>
  <c r="CZ94" i="1"/>
  <c r="CZ88" i="1"/>
  <c r="CZ90" i="1"/>
  <c r="CZ92" i="1"/>
  <c r="CZ78" i="1"/>
  <c r="CZ86" i="1"/>
  <c r="CZ84" i="1"/>
  <c r="CZ80" i="1"/>
  <c r="CZ82" i="1"/>
  <c r="CZ76" i="1"/>
  <c r="CZ74" i="1"/>
  <c r="CZ70" i="1"/>
  <c r="CZ72" i="1"/>
  <c r="CZ68" i="1"/>
  <c r="CZ66" i="1"/>
  <c r="CY205" i="1"/>
  <c r="CY191" i="1"/>
  <c r="CY195" i="1"/>
  <c r="CY199" i="1"/>
  <c r="CY189" i="1"/>
  <c r="CY201" i="1"/>
  <c r="CY203" i="1"/>
  <c r="CY179" i="1"/>
  <c r="CY181" i="1"/>
  <c r="CY185" i="1"/>
  <c r="CY187" i="1"/>
  <c r="CY171" i="1"/>
  <c r="CY193" i="1"/>
  <c r="CY197" i="1"/>
  <c r="CY183" i="1"/>
  <c r="CY175" i="1"/>
  <c r="CY177" i="1"/>
  <c r="CY169" i="1"/>
  <c r="CY165" i="1"/>
  <c r="CY167" i="1"/>
  <c r="CY173" i="1"/>
  <c r="CY163" i="1"/>
  <c r="CY161" i="1"/>
  <c r="CY157" i="1"/>
  <c r="CY159" i="1"/>
  <c r="CY153" i="1"/>
  <c r="CY155" i="1"/>
  <c r="CY151" i="1"/>
  <c r="CY120" i="1"/>
  <c r="CY118" i="1"/>
  <c r="CY116" i="1"/>
  <c r="CY114" i="1"/>
  <c r="CY112" i="1"/>
  <c r="CY110" i="1"/>
  <c r="CY108" i="1"/>
  <c r="CY106" i="1"/>
  <c r="CY104" i="1"/>
  <c r="CY102" i="1"/>
  <c r="CY100" i="1"/>
  <c r="CY98" i="1"/>
  <c r="CY96" i="1"/>
  <c r="CY94" i="1"/>
  <c r="CY92" i="1"/>
  <c r="CY90" i="1"/>
  <c r="CY88" i="1"/>
  <c r="CY86" i="1"/>
  <c r="CY84" i="1"/>
  <c r="CY82" i="1"/>
  <c r="CY80" i="1"/>
  <c r="CY78" i="1"/>
  <c r="CY76" i="1"/>
  <c r="CY74" i="1"/>
  <c r="CY72" i="1"/>
  <c r="CY70" i="1"/>
  <c r="CY68" i="1"/>
  <c r="CY66" i="1"/>
  <c r="CX185" i="1"/>
  <c r="CX187" i="1"/>
  <c r="CX201" i="1"/>
  <c r="CX203" i="1"/>
  <c r="CX205" i="1"/>
  <c r="CX195" i="1"/>
  <c r="CX183" i="1"/>
  <c r="CX169" i="1"/>
  <c r="CX191" i="1"/>
  <c r="CX189" i="1"/>
  <c r="CX197" i="1"/>
  <c r="CX199" i="1"/>
  <c r="CX177" i="1"/>
  <c r="CX165" i="1"/>
  <c r="CX181" i="1"/>
  <c r="CX179" i="1"/>
  <c r="CX193" i="1"/>
  <c r="CX167" i="1"/>
  <c r="CX161" i="1"/>
  <c r="CX175" i="1"/>
  <c r="CX173" i="1"/>
  <c r="CX159" i="1"/>
  <c r="CX157" i="1"/>
  <c r="CX171" i="1"/>
  <c r="CX163" i="1"/>
  <c r="CX155" i="1"/>
  <c r="CX153" i="1"/>
  <c r="CX151" i="1"/>
  <c r="CX120" i="1"/>
  <c r="CX112" i="1"/>
  <c r="CX116" i="1"/>
  <c r="CX114" i="1"/>
  <c r="CX118" i="1"/>
  <c r="CX100" i="1"/>
  <c r="CX106" i="1"/>
  <c r="CX104" i="1"/>
  <c r="CX108" i="1"/>
  <c r="CX110" i="1"/>
  <c r="CX102" i="1"/>
  <c r="CX94" i="1"/>
  <c r="CX98" i="1"/>
  <c r="CX96" i="1"/>
  <c r="CX88" i="1"/>
  <c r="CX90" i="1"/>
  <c r="CX92" i="1"/>
  <c r="CX82" i="1"/>
  <c r="CX80" i="1"/>
  <c r="CX86" i="1"/>
  <c r="CX84" i="1"/>
  <c r="CX76" i="1"/>
  <c r="CX78" i="1"/>
  <c r="CX74" i="1"/>
  <c r="CX70" i="1"/>
  <c r="CX72" i="1"/>
  <c r="CX68" i="1"/>
  <c r="CX66" i="1"/>
  <c r="CW203" i="1" l="1"/>
  <c r="CW205" i="1"/>
  <c r="CW199" i="1"/>
  <c r="CW195" i="1"/>
  <c r="CW185" i="1"/>
  <c r="CW197" i="1"/>
  <c r="CW201" i="1"/>
  <c r="CW183" i="1"/>
  <c r="CW193" i="1"/>
  <c r="CW173" i="1"/>
  <c r="CW187" i="1"/>
  <c r="CW189" i="1"/>
  <c r="CW191" i="1"/>
  <c r="CW181" i="1"/>
  <c r="CW175" i="1"/>
  <c r="CW171" i="1"/>
  <c r="CW177" i="1"/>
  <c r="CW179" i="1"/>
  <c r="CW165" i="1"/>
  <c r="CW167" i="1"/>
  <c r="CW169" i="1"/>
  <c r="CW159" i="1"/>
  <c r="CW161" i="1"/>
  <c r="CW163" i="1"/>
  <c r="CW157" i="1"/>
  <c r="CW155" i="1"/>
  <c r="CW153" i="1"/>
  <c r="CW151" i="1"/>
  <c r="CW120" i="1"/>
  <c r="CW116" i="1"/>
  <c r="CW112" i="1"/>
  <c r="CW118" i="1"/>
  <c r="CW108" i="1"/>
  <c r="CW114" i="1"/>
  <c r="CW102" i="1"/>
  <c r="CW106" i="1"/>
  <c r="CW100" i="1"/>
  <c r="CW104" i="1"/>
  <c r="CW110" i="1"/>
  <c r="CW98" i="1"/>
  <c r="CW96" i="1"/>
  <c r="CW90" i="1"/>
  <c r="CW94" i="1"/>
  <c r="CW92" i="1"/>
  <c r="CW88" i="1"/>
  <c r="CW86" i="1"/>
  <c r="CW82" i="1"/>
  <c r="CW80" i="1"/>
  <c r="CW84" i="1"/>
  <c r="CW76" i="1"/>
  <c r="CW78" i="1"/>
  <c r="CW70" i="1"/>
  <c r="CW74" i="1"/>
  <c r="CW72" i="1"/>
  <c r="CW68" i="1"/>
  <c r="CW66" i="1"/>
  <c r="CV193" i="1"/>
  <c r="CV191" i="1"/>
  <c r="CV195" i="1"/>
  <c r="CV199" i="1"/>
  <c r="CV187" i="1"/>
  <c r="CV203" i="1"/>
  <c r="CV197" i="1"/>
  <c r="CV205" i="1"/>
  <c r="CV201" i="1"/>
  <c r="CV177" i="1"/>
  <c r="CV185" i="1"/>
  <c r="CV173" i="1"/>
  <c r="CV169" i="1"/>
  <c r="CV183" i="1"/>
  <c r="CV167" i="1"/>
  <c r="CV171" i="1"/>
  <c r="CV179" i="1"/>
  <c r="CV181" i="1"/>
  <c r="CV165" i="1"/>
  <c r="CV157" i="1"/>
  <c r="CV189" i="1"/>
  <c r="CV175" i="1"/>
  <c r="CV163" i="1"/>
  <c r="CV161" i="1"/>
  <c r="CV159" i="1"/>
  <c r="CV153" i="1"/>
  <c r="CV155" i="1"/>
  <c r="CV151" i="1"/>
  <c r="CV120" i="1"/>
  <c r="CV118" i="1"/>
  <c r="CV114" i="1"/>
  <c r="CV116" i="1"/>
  <c r="CV104" i="1"/>
  <c r="CV112" i="1"/>
  <c r="CV106" i="1"/>
  <c r="CV110" i="1"/>
  <c r="CV108" i="1"/>
  <c r="CV100" i="1"/>
  <c r="CV102" i="1"/>
  <c r="CV98" i="1"/>
  <c r="CV92" i="1"/>
  <c r="CV94" i="1"/>
  <c r="CV96" i="1"/>
  <c r="CV90" i="1"/>
  <c r="CV88" i="1"/>
  <c r="CV86" i="1"/>
  <c r="CV82" i="1"/>
  <c r="CV84" i="1"/>
  <c r="CV80" i="1"/>
  <c r="CV78" i="1"/>
  <c r="CV76" i="1"/>
  <c r="CV74" i="1"/>
  <c r="CV70" i="1"/>
  <c r="CV72" i="1"/>
  <c r="CV68" i="1"/>
  <c r="CV66" i="1"/>
  <c r="CU205" i="1"/>
  <c r="CU187" i="1"/>
  <c r="CU195" i="1"/>
  <c r="CU203" i="1"/>
  <c r="CU199" i="1"/>
  <c r="CU197" i="1"/>
  <c r="CU183" i="1"/>
  <c r="CU193" i="1"/>
  <c r="CU191" i="1"/>
  <c r="CU181" i="1"/>
  <c r="CU175" i="1"/>
  <c r="CU189" i="1"/>
  <c r="CU201" i="1"/>
  <c r="CU177" i="1"/>
  <c r="CU173" i="1"/>
  <c r="CU185" i="1"/>
  <c r="CU169" i="1"/>
  <c r="CU167" i="1"/>
  <c r="CU179" i="1"/>
  <c r="CU163" i="1"/>
  <c r="CU161" i="1"/>
  <c r="CU171" i="1"/>
  <c r="CU159" i="1"/>
  <c r="CU165" i="1"/>
  <c r="CU157" i="1"/>
  <c r="CU155" i="1"/>
  <c r="CU151" i="1"/>
  <c r="CU153" i="1"/>
  <c r="CU120" i="1"/>
  <c r="CU116" i="1"/>
  <c r="CU118" i="1"/>
  <c r="CU114" i="1"/>
  <c r="CU110" i="1"/>
  <c r="CU112" i="1"/>
  <c r="CU100" i="1"/>
  <c r="CU104" i="1"/>
  <c r="CU106" i="1"/>
  <c r="CU102" i="1"/>
  <c r="CU108" i="1"/>
  <c r="CU98" i="1"/>
  <c r="CU92" i="1"/>
  <c r="CU96" i="1"/>
  <c r="CU90" i="1"/>
  <c r="CU94" i="1"/>
  <c r="CU88" i="1"/>
  <c r="CU86" i="1"/>
  <c r="CU84" i="1"/>
  <c r="CU78" i="1"/>
  <c r="CU80" i="1"/>
  <c r="CU82" i="1"/>
  <c r="CU76" i="1"/>
  <c r="CU72" i="1"/>
  <c r="CU74" i="1"/>
  <c r="CU70" i="1"/>
  <c r="CU68" i="1"/>
  <c r="CU66" i="1"/>
  <c r="CT189" i="1"/>
  <c r="CT203" i="1"/>
  <c r="CT197" i="1"/>
  <c r="CT185" i="1"/>
  <c r="CT199" i="1"/>
  <c r="CT205" i="1"/>
  <c r="CT193" i="1"/>
  <c r="CT181" i="1"/>
  <c r="CT163" i="1"/>
  <c r="CT191" i="1"/>
  <c r="CT175" i="1"/>
  <c r="CT183" i="1"/>
  <c r="CT169" i="1"/>
  <c r="CT195" i="1"/>
  <c r="CT201" i="1"/>
  <c r="CT173" i="1"/>
  <c r="CT177" i="1"/>
  <c r="CT187" i="1"/>
  <c r="CT171" i="1"/>
  <c r="CT179" i="1"/>
  <c r="CT159" i="1"/>
  <c r="CT161" i="1"/>
  <c r="CT167" i="1"/>
  <c r="CT157" i="1"/>
  <c r="CT165" i="1"/>
  <c r="CT155" i="1"/>
  <c r="CT151" i="1"/>
  <c r="CT153" i="1"/>
  <c r="CT118" i="1"/>
  <c r="CT116" i="1"/>
  <c r="CT120" i="1"/>
  <c r="CT104" i="1"/>
  <c r="CT102" i="1"/>
  <c r="CT98" i="1"/>
  <c r="CT110" i="1"/>
  <c r="CT108" i="1"/>
  <c r="CT112" i="1"/>
  <c r="CT100" i="1"/>
  <c r="CT114" i="1"/>
  <c r="CT106" i="1"/>
  <c r="CT94" i="1"/>
  <c r="CT96" i="1"/>
  <c r="CT92" i="1"/>
  <c r="CT86" i="1"/>
  <c r="CT88" i="1"/>
  <c r="CT90" i="1"/>
  <c r="CT80" i="1"/>
  <c r="CT76" i="1"/>
  <c r="CT84" i="1"/>
  <c r="CT78" i="1"/>
  <c r="CT82" i="1"/>
  <c r="CT74" i="1"/>
  <c r="CT68" i="1"/>
  <c r="CT72" i="1"/>
  <c r="CT70" i="1"/>
  <c r="CT66" i="1"/>
  <c r="CS205" i="1"/>
  <c r="CS199" i="1"/>
  <c r="CS187" i="1"/>
  <c r="CS201" i="1"/>
  <c r="CS203" i="1"/>
  <c r="CS195" i="1"/>
  <c r="CS193" i="1"/>
  <c r="CS183" i="1"/>
  <c r="CS173" i="1"/>
  <c r="CS197" i="1"/>
  <c r="CS189" i="1"/>
  <c r="CS177" i="1"/>
  <c r="CS191" i="1"/>
  <c r="CS185" i="1"/>
  <c r="CS175" i="1"/>
  <c r="CS181" i="1"/>
  <c r="CS169" i="1"/>
  <c r="CS179" i="1"/>
  <c r="CS171" i="1"/>
  <c r="CS165" i="1"/>
  <c r="CS163" i="1"/>
  <c r="CS167" i="1"/>
  <c r="CS159" i="1"/>
  <c r="CS155" i="1"/>
  <c r="CS161" i="1"/>
  <c r="CS157" i="1"/>
  <c r="CS153" i="1"/>
  <c r="CS151" i="1"/>
  <c r="CS120" i="1"/>
  <c r="CS104" i="1"/>
  <c r="CS118" i="1"/>
  <c r="CS116" i="1"/>
  <c r="CS106" i="1"/>
  <c r="CS108" i="1"/>
  <c r="CS114" i="1"/>
  <c r="CS100" i="1"/>
  <c r="CS98" i="1"/>
  <c r="CS112" i="1"/>
  <c r="CS94" i="1"/>
  <c r="CS110" i="1"/>
  <c r="CS92" i="1"/>
  <c r="CS90" i="1"/>
  <c r="CS96" i="1"/>
  <c r="CS102" i="1"/>
  <c r="CS80" i="1"/>
  <c r="CS86" i="1"/>
  <c r="CS88" i="1"/>
  <c r="CS84" i="1"/>
  <c r="CS82" i="1"/>
  <c r="CS76" i="1"/>
  <c r="CS78" i="1"/>
  <c r="CS74" i="1"/>
  <c r="CS72" i="1"/>
  <c r="CS68" i="1"/>
  <c r="CS70" i="1"/>
  <c r="CS66" i="1"/>
  <c r="CR201" i="1"/>
  <c r="CR205" i="1"/>
  <c r="CR199" i="1"/>
  <c r="CR193" i="1"/>
  <c r="CR203" i="1"/>
  <c r="CR187" i="1"/>
  <c r="CR195" i="1"/>
  <c r="CR197" i="1"/>
  <c r="CR183" i="1"/>
  <c r="CR189" i="1"/>
  <c r="CR179" i="1"/>
  <c r="CR191" i="1"/>
  <c r="CR181" i="1"/>
  <c r="CR173" i="1"/>
  <c r="CR169" i="1"/>
  <c r="CR185" i="1"/>
  <c r="CR171" i="1"/>
  <c r="CR177" i="1"/>
  <c r="CR165" i="1"/>
  <c r="CR175" i="1"/>
  <c r="CR163" i="1"/>
  <c r="CR155" i="1"/>
  <c r="CR167" i="1"/>
  <c r="CR159" i="1"/>
  <c r="CR161" i="1"/>
  <c r="CR157" i="1"/>
  <c r="CR153" i="1"/>
  <c r="CR151" i="1"/>
  <c r="CR116" i="1"/>
  <c r="CR120" i="1"/>
  <c r="CR114" i="1"/>
  <c r="CR118" i="1"/>
  <c r="CR112" i="1"/>
  <c r="CR110" i="1"/>
  <c r="CR106" i="1"/>
  <c r="CR108" i="1"/>
  <c r="CR104" i="1"/>
  <c r="CR102" i="1"/>
  <c r="CR98" i="1"/>
  <c r="CR100" i="1"/>
  <c r="CR90" i="1"/>
  <c r="CR96" i="1"/>
  <c r="CR94" i="1"/>
  <c r="CR92" i="1"/>
  <c r="CR86" i="1"/>
  <c r="CR84" i="1"/>
  <c r="CR88" i="1"/>
  <c r="CR82" i="1"/>
  <c r="CR80" i="1"/>
  <c r="CR78" i="1"/>
  <c r="CR76" i="1"/>
  <c r="CR74" i="1"/>
  <c r="CR72" i="1"/>
  <c r="CR70" i="1"/>
  <c r="CR68" i="1"/>
  <c r="CR66" i="1"/>
  <c r="CQ203" i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DA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CT37" i="1"/>
  <c r="CQ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Q193" i="1" s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R181" i="1" s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EI203" i="1"/>
  <c r="EG203" i="1"/>
  <c r="EF203" i="1"/>
  <c r="ED203" i="1"/>
  <c r="EC203" i="1"/>
  <c r="EB203" i="1"/>
  <c r="EA203" i="1"/>
  <c r="DZ203" i="1"/>
  <c r="DX203" i="1"/>
  <c r="DW203" i="1"/>
  <c r="DV203" i="1"/>
  <c r="DU203" i="1"/>
  <c r="DT203" i="1"/>
  <c r="DO203" i="1"/>
  <c r="EH199" i="1"/>
  <c r="EE199" i="1"/>
  <c r="DY199" i="1"/>
  <c r="EH197" i="1"/>
  <c r="EE197" i="1"/>
  <c r="EE201" i="1" s="1"/>
  <c r="DY197" i="1"/>
  <c r="DY201" i="1" s="1"/>
  <c r="EI195" i="1"/>
  <c r="EG195" i="1"/>
  <c r="EF195" i="1"/>
  <c r="ED195" i="1"/>
  <c r="EC195" i="1"/>
  <c r="EB195" i="1"/>
  <c r="EA195" i="1"/>
  <c r="EA205" i="1" s="1"/>
  <c r="DZ195" i="1"/>
  <c r="DX195" i="1"/>
  <c r="DW195" i="1"/>
  <c r="DV195" i="1"/>
  <c r="DU195" i="1"/>
  <c r="DU205" i="1" s="1"/>
  <c r="DT195" i="1"/>
  <c r="DO195" i="1"/>
  <c r="DO205" i="1" s="1"/>
  <c r="EH191" i="1"/>
  <c r="EE191" i="1"/>
  <c r="DY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V189" i="1"/>
  <c r="DU189" i="1"/>
  <c r="DU199" i="1" s="1"/>
  <c r="DT189" i="1"/>
  <c r="DT193" i="1" s="1"/>
  <c r="DO189" i="1"/>
  <c r="EH185" i="1"/>
  <c r="EE185" i="1"/>
  <c r="DY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V183" i="1"/>
  <c r="DU183" i="1"/>
  <c r="DU187" i="1" s="1"/>
  <c r="DU197" i="1" s="1"/>
  <c r="DU201" i="1" s="1"/>
  <c r="DT183" i="1"/>
  <c r="DO183" i="1"/>
  <c r="DO187" i="1" s="1"/>
  <c r="DO197" i="1" s="1"/>
  <c r="DO201" i="1" s="1"/>
  <c r="EH179" i="1"/>
  <c r="EE179" i="1"/>
  <c r="DY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V177" i="1"/>
  <c r="DU177" i="1"/>
  <c r="DU181" i="1" s="1"/>
  <c r="DU191" i="1" s="1"/>
  <c r="DT177" i="1"/>
  <c r="DT181" i="1" s="1"/>
  <c r="DO177" i="1"/>
  <c r="DO181" i="1" s="1"/>
  <c r="DO191" i="1" s="1"/>
  <c r="EH173" i="1"/>
  <c r="EE173" i="1"/>
  <c r="DY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V171" i="1"/>
  <c r="DV175" i="1" s="1"/>
  <c r="DU171" i="1"/>
  <c r="DU175" i="1" s="1"/>
  <c r="DU185" i="1" s="1"/>
  <c r="DT171" i="1"/>
  <c r="DO171" i="1"/>
  <c r="DO175" i="1" s="1"/>
  <c r="DO185" i="1" s="1"/>
  <c r="EH167" i="1"/>
  <c r="EE167" i="1"/>
  <c r="DY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V165" i="1"/>
  <c r="DU165" i="1"/>
  <c r="DU169" i="1" s="1"/>
  <c r="DU179" i="1" s="1"/>
  <c r="DT165" i="1"/>
  <c r="DO165" i="1"/>
  <c r="DO169" i="1" s="1"/>
  <c r="DO179" i="1" s="1"/>
  <c r="EH161" i="1"/>
  <c r="EE161" i="1"/>
  <c r="DY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V159" i="1"/>
  <c r="DV163" i="1" s="1"/>
  <c r="DU159" i="1"/>
  <c r="DU163" i="1" s="1"/>
  <c r="DU173" i="1" s="1"/>
  <c r="DT159" i="1"/>
  <c r="DT163" i="1" s="1"/>
  <c r="DO159" i="1"/>
  <c r="DO163" i="1" s="1"/>
  <c r="DO173" i="1" s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T155" i="1"/>
  <c r="DO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V153" i="1"/>
  <c r="DV161" i="1" s="1"/>
  <c r="DU153" i="1"/>
  <c r="DU157" i="1" s="1"/>
  <c r="DU167" i="1" s="1"/>
  <c r="DT153" i="1"/>
  <c r="DT157" i="1" s="1"/>
  <c r="DO153" i="1"/>
  <c r="DO157" i="1" s="1"/>
  <c r="DO167" i="1" s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V151" i="1"/>
  <c r="DU151" i="1"/>
  <c r="DU161" i="1" s="1"/>
  <c r="DT151" i="1"/>
  <c r="DO151" i="1"/>
  <c r="DO161" i="1" s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Q102" i="1" s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P102" i="1" s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X98" i="1"/>
  <c r="FX102" i="1" s="1"/>
  <c r="FW98" i="1"/>
  <c r="FW102" i="1" s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W96" i="1" s="1"/>
  <c r="EW106" i="1" s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G78" i="1" s="1"/>
  <c r="GG88" i="1" s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L78" i="1" s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Y197" i="1" l="1"/>
  <c r="FZ106" i="1"/>
  <c r="FZ167" i="1"/>
  <c r="GX167" i="1"/>
  <c r="GU72" i="1"/>
  <c r="FS159" i="1"/>
  <c r="FS165" i="1" s="1"/>
  <c r="FS169" i="1" s="1"/>
  <c r="GS193" i="1"/>
  <c r="EL106" i="1"/>
  <c r="GH106" i="1"/>
  <c r="FS80" i="1"/>
  <c r="FS84" i="1" s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EU159" i="1"/>
  <c r="EU165" i="1" s="1"/>
  <c r="EU169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EO171" i="1" s="1"/>
  <c r="FA157" i="1"/>
  <c r="FA159" i="1"/>
  <c r="FA165" i="1" s="1"/>
  <c r="FA171" i="1" s="1"/>
  <c r="GI173" i="1"/>
  <c r="FK181" i="1"/>
  <c r="FK185" i="1"/>
  <c r="EU201" i="1"/>
  <c r="EU203" i="1"/>
  <c r="FP185" i="1"/>
  <c r="GN179" i="1"/>
  <c r="GX179" i="1"/>
  <c r="EQ193" i="1"/>
  <c r="FV157" i="1"/>
  <c r="EM167" i="1"/>
  <c r="EM163" i="1"/>
  <c r="GQ203" i="1"/>
  <c r="IK22" i="1"/>
  <c r="IK37" i="1"/>
  <c r="GL157" i="1"/>
  <c r="FW167" i="1"/>
  <c r="FW163" i="1"/>
  <c r="EZ173" i="1"/>
  <c r="FT173" i="1"/>
  <c r="FX173" i="1"/>
  <c r="GV173" i="1"/>
  <c r="FB191" i="1"/>
  <c r="FF191" i="1"/>
  <c r="GX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EG179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W191" i="1"/>
  <c r="GE203" i="1"/>
  <c r="FP88" i="1"/>
  <c r="HP72" i="1"/>
  <c r="IV72" i="1"/>
  <c r="JQ82" i="1"/>
  <c r="ED167" i="1"/>
  <c r="EX157" i="1"/>
  <c r="FN157" i="1"/>
  <c r="GD157" i="1"/>
  <c r="GT157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FW201" i="1" s="1"/>
  <c r="GL191" i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DZ157" i="1"/>
  <c r="EB169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FG171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87" i="1"/>
  <c r="GD191" i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DW169" i="1"/>
  <c r="DW173" i="1"/>
  <c r="EZ82" i="1"/>
  <c r="EZ78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DW161" i="1"/>
  <c r="DW157" i="1"/>
  <c r="EE159" i="1"/>
  <c r="EE157" i="1"/>
  <c r="EI161" i="1"/>
  <c r="EI157" i="1"/>
  <c r="GN82" i="1"/>
  <c r="GN78" i="1"/>
  <c r="GV82" i="1"/>
  <c r="GV78" i="1"/>
  <c r="EV78" i="1"/>
  <c r="FH78" i="1"/>
  <c r="EZ88" i="1"/>
  <c r="FE88" i="1"/>
  <c r="GN88" i="1"/>
  <c r="GD106" i="1"/>
  <c r="GD102" i="1"/>
  <c r="GI106" i="1"/>
  <c r="GI102" i="1"/>
  <c r="EM112" i="1"/>
  <c r="EM116" i="1" s="1"/>
  <c r="FK112" i="1"/>
  <c r="FK116" i="1" s="1"/>
  <c r="GI108" i="1"/>
  <c r="GI112" i="1"/>
  <c r="GI116" i="1" s="1"/>
  <c r="EM108" i="1"/>
  <c r="IT84" i="1"/>
  <c r="IT88" i="1"/>
  <c r="HH94" i="1"/>
  <c r="HQ94" i="1"/>
  <c r="IO94" i="1"/>
  <c r="EF157" i="1"/>
  <c r="EF161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GC116" i="1" s="1"/>
  <c r="HH76" i="1"/>
  <c r="HH72" i="1"/>
  <c r="HX76" i="1"/>
  <c r="HX72" i="1"/>
  <c r="IN76" i="1"/>
  <c r="IN72" i="1"/>
  <c r="JD76" i="1"/>
  <c r="JD72" i="1"/>
  <c r="EF173" i="1"/>
  <c r="EF169" i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ED157" i="1"/>
  <c r="DT173" i="1"/>
  <c r="DX173" i="1"/>
  <c r="DT169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DV157" i="1"/>
  <c r="EI167" i="1"/>
  <c r="DV179" i="1"/>
  <c r="DY159" i="1"/>
  <c r="EC167" i="1"/>
  <c r="EC163" i="1"/>
  <c r="ED173" i="1"/>
  <c r="ED169" i="1"/>
  <c r="EB179" i="1"/>
  <c r="EB175" i="1"/>
  <c r="DT161" i="1"/>
  <c r="EB161" i="1"/>
  <c r="EG161" i="1"/>
  <c r="DV173" i="1"/>
  <c r="DV169" i="1"/>
  <c r="DV167" i="1"/>
  <c r="DT179" i="1"/>
  <c r="DT175" i="1"/>
  <c r="DX179" i="1"/>
  <c r="DX175" i="1"/>
  <c r="EI173" i="1"/>
  <c r="DZ173" i="1"/>
  <c r="DZ169" i="1"/>
  <c r="EC181" i="1"/>
  <c r="DW167" i="1"/>
  <c r="EF167" i="1"/>
  <c r="EC161" i="1"/>
  <c r="DZ179" i="1"/>
  <c r="ED179" i="1"/>
  <c r="DT167" i="1"/>
  <c r="DX167" i="1"/>
  <c r="EB167" i="1"/>
  <c r="EG167" i="1"/>
  <c r="EG163" i="1"/>
  <c r="DX161" i="1"/>
  <c r="EC173" i="1"/>
  <c r="EG173" i="1"/>
  <c r="EF179" i="1"/>
  <c r="EF175" i="1"/>
  <c r="EG185" i="1"/>
  <c r="EG181" i="1"/>
  <c r="EF191" i="1"/>
  <c r="EF187" i="1"/>
  <c r="DV185" i="1"/>
  <c r="DV181" i="1"/>
  <c r="DZ185" i="1"/>
  <c r="DZ181" i="1"/>
  <c r="ED185" i="1"/>
  <c r="ED181" i="1"/>
  <c r="EB191" i="1"/>
  <c r="EB187" i="1"/>
  <c r="DW185" i="1"/>
  <c r="DT191" i="1"/>
  <c r="DT187" i="1"/>
  <c r="DX191" i="1"/>
  <c r="DX187" i="1"/>
  <c r="EC191" i="1"/>
  <c r="EI185" i="1"/>
  <c r="EE203" i="1"/>
  <c r="DW179" i="1"/>
  <c r="EI179" i="1"/>
  <c r="DT185" i="1"/>
  <c r="DX185" i="1"/>
  <c r="EB185" i="1"/>
  <c r="EF185" i="1"/>
  <c r="EG191" i="1"/>
  <c r="DV191" i="1"/>
  <c r="DZ191" i="1"/>
  <c r="ED191" i="1"/>
  <c r="DV187" i="1"/>
  <c r="ED193" i="1"/>
  <c r="ED197" i="1"/>
  <c r="EI197" i="1"/>
  <c r="DW191" i="1"/>
  <c r="EI191" i="1"/>
  <c r="DW187" i="1"/>
  <c r="EC187" i="1"/>
  <c r="DV193" i="1"/>
  <c r="DV197" i="1"/>
  <c r="DZ197" i="1"/>
  <c r="DU193" i="1"/>
  <c r="EA193" i="1"/>
  <c r="EG197" i="1"/>
  <c r="DT197" i="1"/>
  <c r="DX197" i="1"/>
  <c r="EB197" i="1"/>
  <c r="EF197" i="1"/>
  <c r="DW193" i="1"/>
  <c r="EB193" i="1"/>
  <c r="EC197" i="1"/>
  <c r="EH203" i="1"/>
  <c r="EH201" i="1"/>
  <c r="DX193" i="1"/>
  <c r="EI193" i="1"/>
  <c r="DY203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HP116" i="1" s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X106" i="1"/>
  <c r="IB106" i="1"/>
  <c r="IF106" i="1"/>
  <c r="IJ106" i="1"/>
  <c r="IJ114" i="1" s="1"/>
  <c r="IN106" i="1"/>
  <c r="IR106" i="1"/>
  <c r="IV106" i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02" i="1"/>
  <c r="FD100" i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L106" i="1"/>
  <c r="FP106" i="1"/>
  <c r="GC106" i="1"/>
  <c r="GC102" i="1"/>
  <c r="GP106" i="1"/>
  <c r="EP106" i="1"/>
  <c r="GL106" i="1"/>
  <c r="EV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IN114" i="1" l="1"/>
  <c r="FH114" i="1"/>
  <c r="FV199" i="1"/>
  <c r="EI199" i="1"/>
  <c r="GP199" i="1"/>
  <c r="GQ171" i="1"/>
  <c r="GQ175" i="1" s="1"/>
  <c r="FD114" i="1"/>
  <c r="GQ84" i="1"/>
  <c r="EV199" i="1"/>
  <c r="GL199" i="1"/>
  <c r="IV114" i="1"/>
  <c r="FZ199" i="1"/>
  <c r="HT114" i="1"/>
  <c r="JI86" i="1"/>
  <c r="JI90" i="1" s="1"/>
  <c r="GD114" i="1"/>
  <c r="HA114" i="1"/>
  <c r="EO169" i="1"/>
  <c r="EU171" i="1"/>
  <c r="EU175" i="1" s="1"/>
  <c r="HY84" i="1"/>
  <c r="EU163" i="1"/>
  <c r="FG163" i="1"/>
  <c r="EM120" i="1"/>
  <c r="GR114" i="1"/>
  <c r="GE80" i="1"/>
  <c r="GE84" i="1" s="1"/>
  <c r="EM205" i="1"/>
  <c r="FS163" i="1"/>
  <c r="FG86" i="1"/>
  <c r="FG90" i="1" s="1"/>
  <c r="GD205" i="1"/>
  <c r="ET199" i="1"/>
  <c r="GK169" i="1"/>
  <c r="ED199" i="1"/>
  <c r="EU80" i="1"/>
  <c r="EU84" i="1" s="1"/>
  <c r="EY205" i="1"/>
  <c r="FM169" i="1"/>
  <c r="GP114" i="1"/>
  <c r="EL114" i="1"/>
  <c r="JL114" i="1"/>
  <c r="IF114" i="1"/>
  <c r="HP114" i="1"/>
  <c r="GX199" i="1"/>
  <c r="EP199" i="1"/>
  <c r="GF114" i="1"/>
  <c r="IW86" i="1"/>
  <c r="IW92" i="1" s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HX114" i="1"/>
  <c r="HY78" i="1"/>
  <c r="JI78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GX114" i="1"/>
  <c r="GJ114" i="1"/>
  <c r="DV199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GI205" i="1"/>
  <c r="FH199" i="1"/>
  <c r="EM199" i="1"/>
  <c r="FW205" i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FK120" i="1"/>
  <c r="FL114" i="1"/>
  <c r="FB114" i="1"/>
  <c r="FN114" i="1"/>
  <c r="GV114" i="1"/>
  <c r="FT44" i="1"/>
  <c r="HQ114" i="1"/>
  <c r="JJ114" i="1"/>
  <c r="FT114" i="1"/>
  <c r="IX114" i="1"/>
  <c r="IU114" i="1"/>
  <c r="JQ120" i="1"/>
  <c r="DX205" i="1"/>
  <c r="DX201" i="1"/>
  <c r="DV201" i="1"/>
  <c r="DV205" i="1"/>
  <c r="DW205" i="1"/>
  <c r="EB199" i="1"/>
  <c r="EF199" i="1"/>
  <c r="DT205" i="1"/>
  <c r="DT201" i="1"/>
  <c r="DZ201" i="1"/>
  <c r="DZ205" i="1"/>
  <c r="EI201" i="1"/>
  <c r="EI205" i="1"/>
  <c r="DY165" i="1"/>
  <c r="DY163" i="1"/>
  <c r="EC205" i="1"/>
  <c r="EC201" i="1"/>
  <c r="EF205" i="1"/>
  <c r="EF201" i="1"/>
  <c r="EG205" i="1"/>
  <c r="EG201" i="1"/>
  <c r="ED201" i="1"/>
  <c r="ED205" i="1"/>
  <c r="EB205" i="1"/>
  <c r="EB201" i="1"/>
  <c r="DT199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IW90" i="1" l="1"/>
  <c r="GE86" i="1"/>
  <c r="GE92" i="1" s="1"/>
  <c r="FG92" i="1"/>
  <c r="FG98" i="1" s="1"/>
  <c r="JI92" i="1"/>
  <c r="JI96" i="1" s="1"/>
  <c r="EU177" i="1"/>
  <c r="EU183" i="1" s="1"/>
  <c r="EU86" i="1"/>
  <c r="EU92" i="1" s="1"/>
  <c r="EU98" i="1" s="1"/>
  <c r="EH171" i="1"/>
  <c r="EH177" i="1" s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GW181" i="1"/>
  <c r="GW183" i="1"/>
  <c r="FY181" i="1"/>
  <c r="FY183" i="1"/>
  <c r="EE169" i="1"/>
  <c r="EE171" i="1"/>
  <c r="DY171" i="1"/>
  <c r="DY169" i="1"/>
  <c r="HS86" i="1"/>
  <c r="HS84" i="1"/>
  <c r="JR86" i="1"/>
  <c r="JR84" i="1"/>
  <c r="IW96" i="1"/>
  <c r="IW98" i="1"/>
  <c r="JO86" i="1"/>
  <c r="JO84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6" i="1"/>
  <c r="GQ98" i="1"/>
  <c r="GQ96" i="1"/>
  <c r="FA86" i="1"/>
  <c r="FA84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JI98" i="1" l="1"/>
  <c r="EU96" i="1"/>
  <c r="EU181" i="1"/>
  <c r="EH175" i="1"/>
  <c r="EU90" i="1"/>
  <c r="FS181" i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EH183" i="1"/>
  <c r="EH181" i="1"/>
  <c r="DY175" i="1"/>
  <c r="DY17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EE183" i="1"/>
  <c r="EE181" i="1"/>
  <c r="EH187" i="1"/>
  <c r="EH189" i="1"/>
  <c r="DY183" i="1"/>
  <c r="DY181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FS125" i="1" l="1"/>
  <c r="GZ104" i="1"/>
  <c r="GZ102" i="1"/>
  <c r="GZ195" i="1"/>
  <c r="GZ193" i="1"/>
  <c r="EE189" i="1"/>
  <c r="EE187" i="1"/>
  <c r="DY189" i="1"/>
  <c r="DY187" i="1"/>
  <c r="EH193" i="1"/>
  <c r="EH195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EE195" i="1"/>
  <c r="EE193" i="1"/>
  <c r="DY195" i="1"/>
  <c r="DY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EI118" i="1"/>
  <c r="EG118" i="1"/>
  <c r="EF118" i="1"/>
  <c r="ED118" i="1"/>
  <c r="EC118" i="1"/>
  <c r="EB118" i="1"/>
  <c r="EA118" i="1"/>
  <c r="DZ118" i="1"/>
  <c r="DX118" i="1"/>
  <c r="DW118" i="1"/>
  <c r="DV118" i="1"/>
  <c r="DU118" i="1"/>
  <c r="DT118" i="1"/>
  <c r="DO118" i="1"/>
  <c r="B118" i="1"/>
  <c r="A118" i="1"/>
  <c r="EH114" i="1"/>
  <c r="EE114" i="1"/>
  <c r="DY114" i="1"/>
  <c r="EH112" i="1"/>
  <c r="EH116" i="1" s="1"/>
  <c r="EE112" i="1"/>
  <c r="DY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V110" i="1"/>
  <c r="DU110" i="1"/>
  <c r="DU120" i="1" s="1"/>
  <c r="DT110" i="1"/>
  <c r="DO110" i="1"/>
  <c r="DO120" i="1" s="1"/>
  <c r="B110" i="1"/>
  <c r="A110" i="1"/>
  <c r="A120" i="1" s="1"/>
  <c r="EH106" i="1"/>
  <c r="EE106" i="1"/>
  <c r="DY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V104" i="1"/>
  <c r="DU104" i="1"/>
  <c r="DT104" i="1"/>
  <c r="DT108" i="1" s="1"/>
  <c r="DO104" i="1"/>
  <c r="B104" i="1"/>
  <c r="A104" i="1"/>
  <c r="EH100" i="1"/>
  <c r="EE100" i="1"/>
  <c r="DY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V98" i="1"/>
  <c r="DU98" i="1"/>
  <c r="DU102" i="1" s="1"/>
  <c r="DU112" i="1" s="1"/>
  <c r="DU116" i="1" s="1"/>
  <c r="DT98" i="1"/>
  <c r="DT102" i="1" s="1"/>
  <c r="DO98" i="1"/>
  <c r="DO102" i="1" s="1"/>
  <c r="DO112" i="1" s="1"/>
  <c r="DO116" i="1" s="1"/>
  <c r="B98" i="1"/>
  <c r="A98" i="1"/>
  <c r="A102" i="1" s="1"/>
  <c r="A112" i="1" s="1"/>
  <c r="A116" i="1" s="1"/>
  <c r="EH94" i="1"/>
  <c r="EE94" i="1"/>
  <c r="DY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V92" i="1"/>
  <c r="DU92" i="1"/>
  <c r="DU96" i="1" s="1"/>
  <c r="DU106" i="1" s="1"/>
  <c r="DT92" i="1"/>
  <c r="DO92" i="1"/>
  <c r="DO96" i="1" s="1"/>
  <c r="DO106" i="1" s="1"/>
  <c r="B92" i="1"/>
  <c r="A92" i="1"/>
  <c r="A96" i="1" s="1"/>
  <c r="A106" i="1" s="1"/>
  <c r="EH88" i="1"/>
  <c r="EE88" i="1"/>
  <c r="DY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V86" i="1"/>
  <c r="DU86" i="1"/>
  <c r="DU90" i="1" s="1"/>
  <c r="DU100" i="1" s="1"/>
  <c r="DT86" i="1"/>
  <c r="DO86" i="1"/>
  <c r="DO90" i="1" s="1"/>
  <c r="DO100" i="1" s="1"/>
  <c r="B86" i="1"/>
  <c r="A86" i="1"/>
  <c r="A90" i="1" s="1"/>
  <c r="A100" i="1" s="1"/>
  <c r="EH82" i="1"/>
  <c r="EE82" i="1"/>
  <c r="DY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V80" i="1"/>
  <c r="DU80" i="1"/>
  <c r="DU84" i="1" s="1"/>
  <c r="DU94" i="1" s="1"/>
  <c r="DT80" i="1"/>
  <c r="DO80" i="1"/>
  <c r="DO84" i="1" s="1"/>
  <c r="DO94" i="1" s="1"/>
  <c r="B80" i="1"/>
  <c r="A80" i="1"/>
  <c r="A84" i="1" s="1"/>
  <c r="A94" i="1" s="1"/>
  <c r="EH76" i="1"/>
  <c r="EE76" i="1"/>
  <c r="DY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V74" i="1"/>
  <c r="DU74" i="1"/>
  <c r="DU78" i="1" s="1"/>
  <c r="DU88" i="1" s="1"/>
  <c r="DT74" i="1"/>
  <c r="DO74" i="1"/>
  <c r="DO78" i="1" s="1"/>
  <c r="DO88" i="1" s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O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V68" i="1"/>
  <c r="DV76" i="1" s="1"/>
  <c r="DU68" i="1"/>
  <c r="DU72" i="1" s="1"/>
  <c r="DU82" i="1" s="1"/>
  <c r="DT68" i="1"/>
  <c r="DT76" i="1" s="1"/>
  <c r="DO68" i="1"/>
  <c r="DO72" i="1" s="1"/>
  <c r="DO82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V66" i="1"/>
  <c r="DU66" i="1"/>
  <c r="DU76" i="1" s="1"/>
  <c r="DT66" i="1"/>
  <c r="DO66" i="1"/>
  <c r="DO76" i="1" s="1"/>
  <c r="B66" i="1"/>
  <c r="A66" i="1"/>
  <c r="A76" i="1" s="1"/>
  <c r="CQ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CZ37" i="1"/>
  <c r="CY37" i="1"/>
  <c r="CX37" i="1"/>
  <c r="CW37" i="1"/>
  <c r="CV37" i="1"/>
  <c r="CU37" i="1"/>
  <c r="CS37" i="1"/>
  <c r="CR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X35" i="1"/>
  <c r="DW35" i="1"/>
  <c r="DV35" i="1"/>
  <c r="BL35" i="1"/>
  <c r="BK35" i="1"/>
  <c r="BJ35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X33" i="1"/>
  <c r="DW33" i="1"/>
  <c r="DV33" i="1"/>
  <c r="BL33" i="1"/>
  <c r="BK33" i="1"/>
  <c r="BJ33" i="1"/>
  <c r="DX32" i="1"/>
  <c r="DW32" i="1"/>
  <c r="DV32" i="1"/>
  <c r="BL32" i="1"/>
  <c r="BK32" i="1"/>
  <c r="BJ32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X30" i="1"/>
  <c r="DW30" i="1"/>
  <c r="DV30" i="1"/>
  <c r="BL30" i="1"/>
  <c r="BK30" i="1"/>
  <c r="BJ30" i="1"/>
  <c r="DX29" i="1"/>
  <c r="DW29" i="1"/>
  <c r="DV29" i="1"/>
  <c r="BL29" i="1"/>
  <c r="BK29" i="1"/>
  <c r="BJ29" i="1"/>
  <c r="DX28" i="1"/>
  <c r="DW28" i="1"/>
  <c r="DV28" i="1"/>
  <c r="BL28" i="1"/>
  <c r="BK28" i="1"/>
  <c r="BJ28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X26" i="1"/>
  <c r="DW26" i="1"/>
  <c r="DV26" i="1"/>
  <c r="BL26" i="1"/>
  <c r="BK26" i="1"/>
  <c r="BJ26" i="1"/>
  <c r="DX25" i="1"/>
  <c r="DW25" i="1"/>
  <c r="DV25" i="1"/>
  <c r="BL25" i="1"/>
  <c r="BK25" i="1"/>
  <c r="BJ25" i="1"/>
  <c r="DX24" i="1"/>
  <c r="DW24" i="1"/>
  <c r="DV24" i="1"/>
  <c r="BL24" i="1"/>
  <c r="BK24" i="1"/>
  <c r="BJ24" i="1"/>
  <c r="DX23" i="1"/>
  <c r="DW23" i="1"/>
  <c r="DV23" i="1"/>
  <c r="BL23" i="1"/>
  <c r="BK23" i="1"/>
  <c r="BJ23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X21" i="1"/>
  <c r="DW21" i="1"/>
  <c r="DV21" i="1"/>
  <c r="BL21" i="1"/>
  <c r="BK21" i="1"/>
  <c r="BJ21" i="1"/>
  <c r="DX20" i="1"/>
  <c r="DW20" i="1"/>
  <c r="DV20" i="1"/>
  <c r="BL20" i="1"/>
  <c r="BK20" i="1"/>
  <c r="BJ20" i="1"/>
  <c r="DX19" i="1"/>
  <c r="DW19" i="1"/>
  <c r="DV19" i="1"/>
  <c r="BL19" i="1"/>
  <c r="BK19" i="1"/>
  <c r="BJ19" i="1"/>
  <c r="DX18" i="1"/>
  <c r="DW18" i="1"/>
  <c r="DV18" i="1"/>
  <c r="BL18" i="1"/>
  <c r="BK18" i="1"/>
  <c r="BJ18" i="1"/>
  <c r="DX17" i="1"/>
  <c r="DW17" i="1"/>
  <c r="DV17" i="1"/>
  <c r="BL17" i="1"/>
  <c r="BK17" i="1"/>
  <c r="BJ17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X15" i="1"/>
  <c r="DW15" i="1"/>
  <c r="DV15" i="1"/>
  <c r="BL15" i="1"/>
  <c r="BK15" i="1"/>
  <c r="BJ15" i="1"/>
  <c r="DX14" i="1"/>
  <c r="DW14" i="1"/>
  <c r="DV14" i="1"/>
  <c r="BL14" i="1"/>
  <c r="BK14" i="1"/>
  <c r="BJ14" i="1"/>
  <c r="DX13" i="1"/>
  <c r="DW13" i="1"/>
  <c r="DV13" i="1"/>
  <c r="BL13" i="1"/>
  <c r="BK13" i="1"/>
  <c r="BJ13" i="1"/>
  <c r="DX12" i="1"/>
  <c r="DW12" i="1"/>
  <c r="DV12" i="1"/>
  <c r="BL12" i="1"/>
  <c r="BK12" i="1"/>
  <c r="BJ12" i="1"/>
  <c r="DX11" i="1"/>
  <c r="DW11" i="1"/>
  <c r="DV11" i="1"/>
  <c r="BL11" i="1"/>
  <c r="BK11" i="1"/>
  <c r="BJ11" i="1"/>
  <c r="DX10" i="1"/>
  <c r="DW10" i="1"/>
  <c r="DV10" i="1"/>
  <c r="BL10" i="1"/>
  <c r="BK10" i="1"/>
  <c r="BJ10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X8" i="1"/>
  <c r="DW8" i="1"/>
  <c r="DV8" i="1"/>
  <c r="BL8" i="1"/>
  <c r="BK8" i="1"/>
  <c r="BJ8" i="1"/>
  <c r="DX7" i="1"/>
  <c r="DW7" i="1"/>
  <c r="DV7" i="1"/>
  <c r="BL7" i="1"/>
  <c r="BK7" i="1"/>
  <c r="BJ7" i="1"/>
  <c r="DX6" i="1"/>
  <c r="DW6" i="1"/>
  <c r="DV6" i="1"/>
  <c r="BL6" i="1"/>
  <c r="BK6" i="1"/>
  <c r="BJ6" i="1"/>
  <c r="DX5" i="1"/>
  <c r="DW5" i="1"/>
  <c r="DV5" i="1"/>
  <c r="BL5" i="1"/>
  <c r="BK5" i="1"/>
  <c r="BJ5" i="1"/>
  <c r="DX4" i="1"/>
  <c r="DW4" i="1"/>
  <c r="DV4" i="1"/>
  <c r="BL4" i="1"/>
  <c r="BK4" i="1"/>
  <c r="BJ4" i="1"/>
  <c r="DX3" i="1"/>
  <c r="DW3" i="1"/>
  <c r="DV3" i="1"/>
  <c r="BL3" i="1"/>
  <c r="BK3" i="1"/>
  <c r="BJ3" i="1"/>
  <c r="DX2" i="1"/>
  <c r="DW2" i="1"/>
  <c r="DV2" i="1"/>
  <c r="BL2" i="1"/>
  <c r="BK2" i="1"/>
  <c r="BJ2" i="1"/>
  <c r="DW40" i="1" l="1"/>
  <c r="C88" i="1"/>
  <c r="C106" i="1"/>
  <c r="C84" i="1"/>
  <c r="BJ40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X34" i="1"/>
  <c r="BL22" i="1"/>
  <c r="BL27" i="1"/>
  <c r="BL37" i="1"/>
  <c r="DX16" i="1"/>
  <c r="BL40" i="1"/>
  <c r="DV9" i="1"/>
  <c r="EI112" i="1"/>
  <c r="EI116" i="1" s="1"/>
  <c r="DV40" i="1"/>
  <c r="BJ36" i="1"/>
  <c r="DW36" i="1"/>
  <c r="DZ100" i="1"/>
  <c r="DW22" i="1"/>
  <c r="BL31" i="1"/>
  <c r="DW37" i="1"/>
  <c r="DX22" i="1"/>
  <c r="DV31" i="1"/>
  <c r="DX36" i="1"/>
  <c r="BJ37" i="1"/>
  <c r="DX37" i="1"/>
  <c r="BK40" i="1"/>
  <c r="DX40" i="1"/>
  <c r="DX9" i="1"/>
  <c r="BJ27" i="1"/>
  <c r="DW27" i="1"/>
  <c r="DX31" i="1"/>
  <c r="BL34" i="1"/>
  <c r="DV16" i="1"/>
  <c r="DX27" i="1"/>
  <c r="BK31" i="1"/>
  <c r="DV34" i="1"/>
  <c r="DZ106" i="1"/>
  <c r="DX112" i="1"/>
  <c r="DX116" i="1" s="1"/>
  <c r="DY78" i="1"/>
  <c r="DY80" i="1"/>
  <c r="EH78" i="1"/>
  <c r="EH80" i="1"/>
  <c r="DT72" i="1"/>
  <c r="DX72" i="1"/>
  <c r="EB72" i="1"/>
  <c r="EF72" i="1"/>
  <c r="DW82" i="1"/>
  <c r="EF82" i="1"/>
  <c r="EF78" i="1"/>
  <c r="DY72" i="1"/>
  <c r="EC72" i="1"/>
  <c r="EG72" i="1"/>
  <c r="B82" i="1"/>
  <c r="B78" i="1"/>
  <c r="DT82" i="1"/>
  <c r="DT78" i="1"/>
  <c r="DX82" i="1"/>
  <c r="DX78" i="1"/>
  <c r="EB82" i="1"/>
  <c r="EB78" i="1"/>
  <c r="EG82" i="1"/>
  <c r="EG78" i="1"/>
  <c r="B76" i="1"/>
  <c r="ED76" i="1"/>
  <c r="DV72" i="1"/>
  <c r="DZ72" i="1"/>
  <c r="EH72" i="1"/>
  <c r="EC82" i="1"/>
  <c r="EC78" i="1"/>
  <c r="EE80" i="1"/>
  <c r="EE78" i="1"/>
  <c r="DW72" i="1"/>
  <c r="EE72" i="1"/>
  <c r="EI72" i="1"/>
  <c r="DV82" i="1"/>
  <c r="DV78" i="1"/>
  <c r="DZ82" i="1"/>
  <c r="DZ78" i="1"/>
  <c r="ED82" i="1"/>
  <c r="ED78" i="1"/>
  <c r="EI82" i="1"/>
  <c r="DW78" i="1"/>
  <c r="EI78" i="1"/>
  <c r="EC88" i="1"/>
  <c r="EG88" i="1"/>
  <c r="EC84" i="1"/>
  <c r="EG84" i="1"/>
  <c r="DX88" i="1"/>
  <c r="DV88" i="1"/>
  <c r="DZ88" i="1"/>
  <c r="ED88" i="1"/>
  <c r="DV84" i="1"/>
  <c r="DZ84" i="1"/>
  <c r="ED84" i="1"/>
  <c r="EI94" i="1"/>
  <c r="EI90" i="1"/>
  <c r="B88" i="1"/>
  <c r="DW88" i="1"/>
  <c r="EI88" i="1"/>
  <c r="B84" i="1"/>
  <c r="DW84" i="1"/>
  <c r="DV94" i="1"/>
  <c r="DV90" i="1"/>
  <c r="DT88" i="1"/>
  <c r="EB88" i="1"/>
  <c r="EF88" i="1"/>
  <c r="DT84" i="1"/>
  <c r="EB84" i="1"/>
  <c r="EF84" i="1"/>
  <c r="B94" i="1"/>
  <c r="B90" i="1"/>
  <c r="DW94" i="1"/>
  <c r="EB94" i="1"/>
  <c r="EB90" i="1"/>
  <c r="DT100" i="1"/>
  <c r="DT96" i="1"/>
  <c r="DX100" i="1"/>
  <c r="DX96" i="1"/>
  <c r="EB100" i="1"/>
  <c r="EB96" i="1"/>
  <c r="EG100" i="1"/>
  <c r="EG96" i="1"/>
  <c r="DT94" i="1"/>
  <c r="DT90" i="1"/>
  <c r="DX94" i="1"/>
  <c r="DX90" i="1"/>
  <c r="EC94" i="1"/>
  <c r="EC100" i="1"/>
  <c r="EC96" i="1"/>
  <c r="EI100" i="1"/>
  <c r="EC106" i="1"/>
  <c r="EC102" i="1"/>
  <c r="DZ94" i="1"/>
  <c r="ED94" i="1"/>
  <c r="DW90" i="1"/>
  <c r="B100" i="1"/>
  <c r="DV100" i="1"/>
  <c r="ED100" i="1"/>
  <c r="DZ90" i="1"/>
  <c r="DW100" i="1"/>
  <c r="EF100" i="1"/>
  <c r="EF96" i="1"/>
  <c r="EF94" i="1"/>
  <c r="DV112" i="1"/>
  <c r="DV108" i="1"/>
  <c r="EA114" i="1"/>
  <c r="EA108" i="1"/>
  <c r="EG94" i="1"/>
  <c r="B96" i="1"/>
  <c r="DV96" i="1"/>
  <c r="B106" i="1"/>
  <c r="B102" i="1"/>
  <c r="DV106" i="1"/>
  <c r="ED106" i="1"/>
  <c r="DO114" i="1"/>
  <c r="DO108" i="1"/>
  <c r="DW112" i="1"/>
  <c r="DW108" i="1"/>
  <c r="EF112" i="1"/>
  <c r="EC90" i="1"/>
  <c r="DW96" i="1"/>
  <c r="EF106" i="1"/>
  <c r="A114" i="1"/>
  <c r="A108" i="1"/>
  <c r="DT112" i="1"/>
  <c r="DT106" i="1"/>
  <c r="DX106" i="1"/>
  <c r="EB106" i="1"/>
  <c r="EG106" i="1"/>
  <c r="B112" i="1"/>
  <c r="B108" i="1"/>
  <c r="DZ112" i="1"/>
  <c r="DZ108" i="1"/>
  <c r="ED112" i="1"/>
  <c r="ED108" i="1"/>
  <c r="DV102" i="1"/>
  <c r="ED102" i="1"/>
  <c r="EB112" i="1"/>
  <c r="EF108" i="1"/>
  <c r="DW106" i="1"/>
  <c r="EI106" i="1"/>
  <c r="DW102" i="1"/>
  <c r="EI102" i="1"/>
  <c r="DU114" i="1"/>
  <c r="DU108" i="1"/>
  <c r="EC112" i="1"/>
  <c r="EC108" i="1"/>
  <c r="EG112" i="1"/>
  <c r="EG108" i="1"/>
  <c r="EI108" i="1"/>
  <c r="DY118" i="1"/>
  <c r="DY116" i="1"/>
  <c r="EH118" i="1"/>
  <c r="EE116" i="1"/>
  <c r="EE118" i="1"/>
  <c r="BL16" i="1"/>
  <c r="DW9" i="1"/>
  <c r="DW16" i="1"/>
  <c r="BK22" i="1"/>
  <c r="BK27" i="1"/>
  <c r="DW31" i="1"/>
  <c r="DW34" i="1"/>
  <c r="BK36" i="1"/>
  <c r="BK37" i="1"/>
  <c r="BK9" i="1"/>
  <c r="BL9" i="1"/>
  <c r="BJ16" i="1"/>
  <c r="DV22" i="1"/>
  <c r="DV27" i="1"/>
  <c r="BJ31" i="1"/>
  <c r="BJ34" i="1"/>
  <c r="DV36" i="1"/>
  <c r="DV37" i="1"/>
  <c r="C120" i="1" l="1"/>
  <c r="C114" i="1"/>
  <c r="DW114" i="1"/>
  <c r="B114" i="1"/>
  <c r="EC114" i="1"/>
  <c r="EB114" i="1"/>
  <c r="DT114" i="1"/>
  <c r="EI114" i="1"/>
  <c r="DX44" i="1"/>
  <c r="DZ114" i="1"/>
  <c r="ED114" i="1"/>
  <c r="EG114" i="1"/>
  <c r="EF114" i="1"/>
  <c r="EI120" i="1"/>
  <c r="DV114" i="1"/>
  <c r="BJ44" i="1"/>
  <c r="DX114" i="1"/>
  <c r="DV44" i="1"/>
  <c r="ED116" i="1"/>
  <c r="ED120" i="1"/>
  <c r="EH86" i="1"/>
  <c r="EH84" i="1"/>
  <c r="EC120" i="1"/>
  <c r="EC116" i="1"/>
  <c r="EB120" i="1"/>
  <c r="EB116" i="1"/>
  <c r="EF120" i="1"/>
  <c r="EF116" i="1"/>
  <c r="DV120" i="1"/>
  <c r="DV116" i="1"/>
  <c r="DZ116" i="1"/>
  <c r="DZ120" i="1"/>
  <c r="B120" i="1"/>
  <c r="B116" i="1"/>
  <c r="DY86" i="1"/>
  <c r="DY84" i="1"/>
  <c r="EG120" i="1"/>
  <c r="EG116" i="1"/>
  <c r="DT120" i="1"/>
  <c r="DT116" i="1"/>
  <c r="DW120" i="1"/>
  <c r="DW116" i="1"/>
  <c r="DX120" i="1"/>
  <c r="EE86" i="1"/>
  <c r="EE84" i="1"/>
  <c r="BL44" i="1"/>
  <c r="BK44" i="1"/>
  <c r="DW44" i="1"/>
  <c r="EE92" i="1" l="1"/>
  <c r="EE90" i="1"/>
  <c r="DY90" i="1"/>
  <c r="DY92" i="1"/>
  <c r="EH92" i="1"/>
  <c r="EH90" i="1"/>
  <c r="EH98" i="1" l="1"/>
  <c r="EH96" i="1"/>
  <c r="DY96" i="1"/>
  <c r="DY98" i="1"/>
  <c r="EE98" i="1"/>
  <c r="EE96" i="1"/>
  <c r="DY104" i="1" l="1"/>
  <c r="DY102" i="1"/>
  <c r="EE102" i="1"/>
  <c r="EE104" i="1"/>
  <c r="EH102" i="1"/>
  <c r="EH104" i="1"/>
  <c r="EH108" i="1" l="1"/>
  <c r="EH110" i="1"/>
  <c r="EE110" i="1"/>
  <c r="EE108" i="1"/>
  <c r="DY110" i="1"/>
  <c r="DY108" i="1"/>
</calcChain>
</file>

<file path=xl/sharedStrings.xml><?xml version="1.0" encoding="utf-8"?>
<sst xmlns="http://schemas.openxmlformats.org/spreadsheetml/2006/main" count="6673" uniqueCount="113">
  <si>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</si>
  <si>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</si>
  <si>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</si>
  <si>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</si>
  <si>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</si>
  <si>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</si>
  <si>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</si>
  <si>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</si>
  <si>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</si>
  <si>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</si>
  <si>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</si>
  <si>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</si>
  <si>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</si>
  <si>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</si>
  <si>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</si>
  <si>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</si>
  <si>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</si>
  <si>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</si>
  <si>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</si>
  <si>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</si>
  <si>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</si>
  <si>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</si>
  <si>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</si>
  <si>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</si>
  <si>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</si>
  <si>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</si>
  <si>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</si>
  <si>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</si>
  <si>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</si>
  <si>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</si>
  <si>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</si>
  <si>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</si>
  <si>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</si>
  <si>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</si>
  <si>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</si>
  <si>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</si>
  <si>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</si>
  <si>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</si>
  <si>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</si>
  <si>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</si>
  <si>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</si>
  <si>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</si>
  <si>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</si>
  <si>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</si>
  <si>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</si>
  <si>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</si>
  <si>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</si>
  <si>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</si>
  <si>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</si>
  <si>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</si>
  <si>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</si>
  <si>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</si>
  <si>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</si>
  <si>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</si>
  <si>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</si>
  <si>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</si>
  <si>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</si>
  <si>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</si>
  <si>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</si>
  <si>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</si>
  <si>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</si>
  <si>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</si>
  <si>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</si>
  <si>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</si>
  <si>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</si>
  <si>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</si>
  <si>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</si>
  <si>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</si>
  <si>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</si>
  <si>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</si>
  <si>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</si>
  <si>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</si>
  <si>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</si>
  <si>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</si>
  <si>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</si>
  <si>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</si>
  <si>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</si>
  <si>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</si>
  <si>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</si>
  <si>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</si>
  <si>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</si>
  <si>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</si>
  <si>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</si>
  <si>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</si>
  <si>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</si>
  <si>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</si>
  <si>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</si>
  <si>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</si>
  <si>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</si>
  <si>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</si>
  <si>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</si>
  <si>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</si>
  <si>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</si>
  <si>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</si>
  <si>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</si>
  <si>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</si>
  <si>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FEB </t>
  </si>
  <si>
    <t>QUARTER</t>
  </si>
  <si>
    <t>M</t>
  </si>
  <si>
    <t>T</t>
  </si>
  <si>
    <t>W</t>
  </si>
  <si>
    <t>F</t>
  </si>
  <si>
    <t>OCT</t>
  </si>
  <si>
    <t>DAILY</t>
  </si>
  <si>
    <t>NOV</t>
  </si>
  <si>
    <t xml:space="preserve">DAY 3 </t>
  </si>
  <si>
    <t xml:space="preserve">NFP </t>
  </si>
  <si>
    <t xml:space="preserve">DAY 24 </t>
  </si>
  <si>
    <t xml:space="preserve">DAY 31 </t>
  </si>
  <si>
    <t xml:space="preserve">START </t>
  </si>
  <si>
    <t>RUNNING</t>
  </si>
  <si>
    <t xml:space="preserve">DEC </t>
  </si>
  <si>
    <t xml:space="preserve">NZD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</si>
</sst>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00"/>
      </top>
      <bottom style="medium">
        <color indexed="64"/>
      </bottom>
      <diagonal/>
    </border>
    <border>
      <left/>
      <right/>
      <top/>
      <bottom style="medium">
        <color rgb="FFFFFF00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rgb="FFFFFF00"/>
      </bottom>
      <diagonal/>
    </border>
  </borders>
  <cellStyleXfs count="1">
    <xf numFmtId="0" fontId="0" fillId="0" borderId="0"/>
  </cellStyleXfs>
  <cellXfs count="353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0" fontId="2" fillId="10" borderId="6" xfId="0" applyNumberFormat="1" applyFont="1" applyFill="1" applyBorder="1" applyAlignment="1">
      <alignment horizontal="center"/>
    </xf>
    <xf numFmtId="0" fontId="0" fillId="6" borderId="9" xfId="0" applyFill="1" applyBorder="1"/>
    <xf numFmtId="10" fontId="2" fillId="8" borderId="34" xfId="0" applyNumberFormat="1" applyFont="1" applyFill="1" applyBorder="1" applyAlignment="1">
      <alignment horizontal="center"/>
    </xf>
    <xf numFmtId="10" fontId="2" fillId="4" borderId="1" xfId="0" applyNumberFormat="1" applyFont="1" applyFill="1" applyBorder="1" applyAlignment="1">
      <alignment horizontal="center"/>
    </xf>
    <xf numFmtId="10" fontId="2" fillId="3" borderId="1" xfId="0" applyNumberFormat="1" applyFont="1" applyFill="1" applyBorder="1" applyAlignment="1">
      <alignment horizontal="center"/>
    </xf>
    <xf numFmtId="10" fontId="2" fillId="11" borderId="5" xfId="0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10" fontId="2" fillId="7" borderId="1" xfId="0" applyNumberFormat="1" applyFont="1" applyFill="1" applyBorder="1" applyAlignment="1">
      <alignment horizontal="center"/>
    </xf>
    <xf numFmtId="10" fontId="2" fillId="11" borderId="34" xfId="0" applyNumberFormat="1" applyFont="1" applyFill="1" applyBorder="1" applyAlignment="1">
      <alignment horizontal="center"/>
    </xf>
    <xf numFmtId="10" fontId="2" fillId="8" borderId="5" xfId="0" applyNumberFormat="1" applyFont="1" applyFill="1" applyBorder="1" applyAlignment="1">
      <alignment horizontal="center"/>
    </xf>
    <xf numFmtId="10" fontId="2" fillId="9" borderId="5" xfId="0" applyNumberFormat="1" applyFont="1" applyFill="1" applyBorder="1" applyAlignment="1">
      <alignment horizontal="center"/>
    </xf>
    <xf numFmtId="10" fontId="2" fillId="3" borderId="6" xfId="0" applyNumberFormat="1" applyFont="1" applyFill="1" applyBorder="1" applyAlignment="1">
      <alignment horizontal="center"/>
    </xf>
    <xf numFmtId="10" fontId="2" fillId="5" borderId="6" xfId="0" applyNumberFormat="1" applyFont="1" applyFill="1" applyBorder="1" applyAlignment="1">
      <alignment horizontal="center"/>
    </xf>
    <xf numFmtId="10" fontId="2" fillId="11" borderId="6" xfId="0" applyNumberFormat="1" applyFont="1" applyFill="1" applyBorder="1" applyAlignment="1">
      <alignment horizontal="center"/>
    </xf>
    <xf numFmtId="10" fontId="2" fillId="9" borderId="6" xfId="0" applyNumberFormat="1" applyFont="1" applyFill="1" applyBorder="1" applyAlignment="1">
      <alignment horizontal="center"/>
    </xf>
    <xf numFmtId="10" fontId="2" fillId="9" borderId="20" xfId="0" applyNumberFormat="1" applyFont="1" applyFill="1" applyBorder="1" applyAlignment="1">
      <alignment horizontal="center"/>
    </xf>
    <xf numFmtId="10" fontId="2" fillId="11" borderId="20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18" borderId="11" xfId="0" applyFont="1" applyFill="1" applyBorder="1" applyAlignment="1">
      <alignment horizontal="center"/>
    </xf>
    <xf numFmtId="10" fontId="2" fillId="10" borderId="1" xfId="0" applyNumberFormat="1" applyFont="1" applyFill="1" applyBorder="1" applyAlignment="1">
      <alignment horizontal="center"/>
    </xf>
    <xf numFmtId="10" fontId="2" fillId="9" borderId="1" xfId="0" applyNumberFormat="1" applyFont="1" applyFill="1" applyBorder="1" applyAlignment="1">
      <alignment horizontal="center"/>
    </xf>
    <xf numFmtId="10" fontId="2" fillId="8" borderId="1" xfId="0" applyNumberFormat="1" applyFont="1" applyFill="1" applyBorder="1" applyAlignment="1">
      <alignment horizontal="center"/>
    </xf>
    <xf numFmtId="10" fontId="2" fillId="11" borderId="1" xfId="0" applyNumberFormat="1" applyFont="1" applyFill="1" applyBorder="1" applyAlignment="1">
      <alignment horizontal="center"/>
    </xf>
    <xf numFmtId="10" fontId="4" fillId="9" borderId="1" xfId="0" applyNumberFormat="1" applyFont="1" applyFill="1" applyBorder="1" applyAlignment="1">
      <alignment horizontal="center"/>
    </xf>
    <xf numFmtId="10" fontId="4" fillId="3" borderId="1" xfId="0" applyNumberFormat="1" applyFont="1" applyFill="1" applyBorder="1" applyAlignment="1">
      <alignment horizontal="center"/>
    </xf>
    <xf numFmtId="10" fontId="4" fillId="4" borderId="1" xfId="0" applyNumberFormat="1" applyFont="1" applyFill="1" applyBorder="1" applyAlignment="1">
      <alignment horizontal="center"/>
    </xf>
    <xf numFmtId="0" fontId="1" fillId="12" borderId="39" xfId="0" applyFont="1" applyFill="1" applyBorder="1" applyAlignment="1">
      <alignment horizontal="center"/>
    </xf>
    <xf numFmtId="0" fontId="5" fillId="10" borderId="2" xfId="0" applyFont="1" applyFill="1" applyBorder="1" applyAlignment="1">
      <alignment horizontal="center"/>
    </xf>
    <xf numFmtId="10" fontId="0" fillId="0" borderId="9" xfId="0" applyNumberFormat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10" fontId="0" fillId="17" borderId="9" xfId="0" applyNumberFormat="1" applyFont="1" applyFill="1" applyBorder="1" applyAlignment="1">
      <alignment horizontal="center"/>
    </xf>
    <xf numFmtId="0" fontId="5" fillId="9" borderId="2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10" fontId="6" fillId="17" borderId="9" xfId="0" applyNumberFormat="1" applyFont="1" applyFill="1" applyBorder="1" applyAlignment="1">
      <alignment horizontal="center"/>
    </xf>
    <xf numFmtId="10" fontId="6" fillId="17" borderId="41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10" fontId="0" fillId="0" borderId="41" xfId="0" applyNumberForma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10" fontId="0" fillId="17" borderId="41" xfId="0" applyNumberFormat="1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/>
    </xf>
    <xf numFmtId="10" fontId="2" fillId="18" borderId="11" xfId="0" applyNumberFormat="1" applyFont="1" applyFill="1" applyBorder="1" applyAlignment="1">
      <alignment horizontal="center"/>
    </xf>
    <xf numFmtId="0" fontId="0" fillId="18" borderId="21" xfId="0" applyFill="1" applyBorder="1"/>
    <xf numFmtId="0" fontId="5" fillId="0" borderId="11" xfId="0" applyFont="1" applyFill="1" applyBorder="1" applyAlignment="1">
      <alignment horizontal="center"/>
    </xf>
    <xf numFmtId="10" fontId="0" fillId="0" borderId="11" xfId="0" applyNumberFormat="1" applyBorder="1" applyAlignment="1">
      <alignment horizontal="center"/>
    </xf>
    <xf numFmtId="10" fontId="0" fillId="0" borderId="42" xfId="0" applyNumberFormat="1" applyBorder="1" applyAlignment="1">
      <alignment horizontal="center"/>
    </xf>
    <xf numFmtId="0" fontId="5" fillId="7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C10F220-17B6-4944-9E2B-948425D0C57A}" diskRevisions="1" revisionId="419" version="2" protected="1">
  <header guid="{7724F98C-4B9A-45F3-9C07-2C1C141D7476}" dateTime="2019-02-25T17:28:34" maxSheetId="2" userName="Mike Wolski" r:id="rId1">
    <sheetIdMap count="1">
      <sheetId val="1"/>
    </sheetIdMap>
  </header>
  <header guid="{76B8F468-BC83-4C35-A41B-00EA042D35F6}" dateTime="2019-02-26T03:22:09" maxSheetId="2" userName="Mike Wolski" r:id="rId2" minRId="1" maxRId="210">
    <sheetIdMap count="1">
      <sheetId val="1"/>
    </sheetIdMap>
  </header>
  <header guid="{AC10F220-17B6-4944-9E2B-948425D0C57A}" dateTime="2019-02-26T08:21:27" maxSheetId="2" userName="Mike Wolski" r:id="rId3" minRId="211" maxRId="41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 numFmtId="14">
    <nc r="DP2">
      <v>-1E-4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" sId="1" odxf="1" dxf="1" numFmtId="14">
    <nc r="DP3">
      <v>4.1999999999999997E-3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" sId="1" odxf="1" dxf="1" numFmtId="14">
    <nc r="DP4">
      <v>0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" sId="1" odxf="1" dxf="1" numFmtId="14">
    <nc r="DP5">
      <v>-2.0999999999999999E-3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5" sId="1" odxf="1" dxf="1" numFmtId="14">
    <nc r="DP6">
      <v>-1.4E-3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6" sId="1" odxf="1" dxf="1" numFmtId="14">
    <nc r="DP7">
      <v>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7" sId="1" odxf="1" dxf="1" numFmtId="14">
    <nc r="DP8">
      <v>1.4E-3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8" sId="1" odxf="1" dxf="1" numFmtId="14">
    <nc r="DP10">
      <v>-3.8999999999999998E-3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9" sId="1" odxf="1" dxf="1" numFmtId="14">
    <nc r="DP11">
      <v>0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0" sId="1" odxf="1" dxf="1" numFmtId="14">
    <nc r="DP12">
      <v>-2.0999999999999999E-3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1" sId="1" odxf="1" dxf="1" numFmtId="14">
    <nc r="DP13">
      <v>1.6999999999999999E-3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2" sId="1" odxf="1" dxf="1" numFmtId="14">
    <nc r="DP14">
      <v>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3" sId="1" odxf="1" dxf="1" numFmtId="14">
    <nc r="DP15">
      <v>1.4E-3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4" sId="1" odxf="1" dxf="1" numFmtId="14">
    <nc r="DP17">
      <v>4.4000000000000003E-3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5" sId="1" odxf="1" dxf="1" numFmtId="14">
    <nc r="DP18">
      <v>2.3E-3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6" sId="1" odxf="1" dxf="1" numFmtId="14">
    <nc r="DP19">
      <v>5.8999999999999999E-3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7" sId="1" odxf="1" dxf="1" numFmtId="14">
    <nc r="DP20">
      <v>4.7000000000000002E-3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8" sId="1" odxf="1" dxf="1" numFmtId="14">
    <nc r="DP21">
      <v>5.7000000000000002E-3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9" sId="1" odxf="1" dxf="1" numFmtId="14">
    <nc r="DP23">
      <v>-1.8E-3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0" sId="1" odxf="1" dxf="1" numFmtId="14">
    <nc r="DP24">
      <v>-1.4E-3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1" sId="1" odxf="1" dxf="1" numFmtId="14">
    <nc r="DP25">
      <v>-1E-4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2" sId="1" odxf="1" dxf="1" numFmtId="14">
    <nc r="DP26">
      <v>-1.5E-3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3" sId="1" odxf="1" dxf="1" numFmtId="14">
    <nc r="DP28">
      <v>-3.5000000000000001E-3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4" sId="1" odxf="1" dxf="1" numFmtId="14">
    <nc r="DP29">
      <v>-1.1000000000000001E-3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5" sId="1" odxf="1" dxf="1" numFmtId="14">
    <nc r="DP30">
      <v>0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6" sId="1" odxf="1" dxf="1" numFmtId="14">
    <nc r="DP32">
      <v>-2.0999999999999999E-3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7" sId="1" odxf="1" dxf="1" numFmtId="14">
    <nc r="DP33">
      <v>1.1000000000000001E-3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8" sId="1" odxf="1" dxf="1" numFmtId="14">
    <nc r="DP35">
      <v>-3.3E-3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9" sId="1" numFmtId="14">
    <nc r="DR51">
      <v>0.23719999999999999</v>
    </nc>
  </rcc>
  <rcc rId="30" sId="1" numFmtId="14">
    <nc r="DR52">
      <v>0.14949999999999999</v>
    </nc>
  </rcc>
  <rcc rId="31" sId="1" numFmtId="14">
    <nc r="DR53">
      <v>0.1278</v>
    </nc>
  </rcc>
  <rcc rId="32" sId="1" numFmtId="14">
    <nc r="DR54">
      <v>9.6100000000000005E-2</v>
    </nc>
  </rcc>
  <rcc rId="33" sId="1" numFmtId="14">
    <nc r="DR55">
      <v>-6.3299999999999995E-2</v>
    </nc>
  </rcc>
  <rcc rId="34" sId="1" numFmtId="14">
    <nc r="DR56">
      <v>-7.0499999999999993E-2</v>
    </nc>
  </rcc>
  <rcc rId="35" sId="1" numFmtId="14">
    <nc r="DR57">
      <v>-0.22209999999999999</v>
    </nc>
  </rcc>
  <rcc rId="36" sId="1" numFmtId="14">
    <nc r="DR58">
      <v>-0.25469999999999998</v>
    </nc>
  </rcc>
  <rcc rId="37" sId="1">
    <nc r="DR59">
      <v>-0.62</v>
    </nc>
  </rcc>
  <rfmt sheetId="1" sqref="DR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C0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DR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38" sId="1">
    <nc r="DS60" t="inlineStr">
      <is>
        <t xml:space="preserve"> </t>
      </is>
    </nc>
  </rcc>
  <rcc rId="39" sId="1" numFmtId="14">
    <oc r="DR60" t="inlineStr">
      <is>
        <t xml:space="preserve"> </t>
      </is>
    </oc>
    <nc r="DR60">
      <v>3.1099999999999999E-2</v>
    </nc>
  </rcc>
  <rfmt sheetId="1" sqref="DR60">
    <dxf>
      <fill>
        <patternFill>
          <bgColor theme="4" tint="-0.249977111117893"/>
        </patternFill>
      </fill>
    </dxf>
  </rfmt>
  <rcc rId="40" sId="1" numFmtId="14">
    <nc r="DR61">
      <v>-1.4999999999999999E-2</v>
    </nc>
  </rcc>
  <rfmt sheetId="1" sqref="DR61">
    <dxf>
      <fill>
        <patternFill>
          <bgColor rgb="FFFF0000"/>
        </patternFill>
      </fill>
    </dxf>
  </rfmt>
  <rfmt sheetId="1" sqref="DR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41" sId="1" odxf="1" dxf="1">
    <nc r="DR65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2" sId="1" odxf="1" dxf="1">
    <oc r="DR66">
      <f>SUM(DR52, -DR58)</f>
    </oc>
    <nc r="DR66">
      <f>SUM(DR51, -DR58)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3" sId="1" odxf="1" dxf="1">
    <nc r="DR67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4" sId="1" odxf="1" dxf="1">
    <oc r="DR68">
      <f>SUM(DR52, -DR57,)</f>
    </oc>
    <nc r="DR68">
      <f>SUM(DR51, -DR57)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45" sId="1" odxf="1" dxf="1">
    <nc r="DR69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6" sId="1" odxf="1" dxf="1">
    <oc r="DR70">
      <f>SUM(DR51, -DR58)</f>
    </oc>
    <nc r="DR70">
      <f>SUM(DR52, -DR58)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7" sId="1" odxf="1" dxf="1">
    <nc r="DR71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8" sId="1" odxf="1" dxf="1">
    <oc r="DR72">
      <f>SUM(DR57, -DR68)</f>
    </oc>
    <nc r="DR72">
      <f>SUM(DR52, -DR57)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9" sId="1" odxf="1" dxf="1">
    <nc r="DR73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0" sId="1" odxf="1" dxf="1">
    <oc r="DR74">
      <f>SUM(DR57, -DR67,)</f>
    </oc>
    <nc r="DR74">
      <f>SUM(DR53, -DR58)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51" sId="1" odxf="1" dxf="1">
    <nc r="DR75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2" sId="1" odxf="1" dxf="1">
    <oc r="DR76">
      <f>SUM(DR58, -DR68)</f>
    </oc>
    <nc r="DR76">
      <f>SUM(DR53, -DR57)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53" sId="1" odxf="1" dxf="1">
    <nc r="DR77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4" sId="1" odxf="1" dxf="1">
    <oc r="DR78">
      <f>SUM(DR67, -DR74)</f>
    </oc>
    <nc r="DR78">
      <f>SUM(DR54, -DR58)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5" sId="1" odxf="1" dxf="1">
    <nc r="DR79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6" sId="1" odxf="1" dxf="1">
    <oc r="DR80">
      <f>SUM(DR67, -DR73,)</f>
    </oc>
    <nc r="DR80">
      <f>SUM(DR54, -DR57)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57" sId="1" odxf="1" dxf="1">
    <nc r="DR81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58" sId="1" odxf="1" dxf="1">
    <oc r="DR82">
      <f>SUM(DR68, -DR74)</f>
    </oc>
    <nc r="DR82">
      <f>SUM(DR51, -DR56)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9" sId="1" odxf="1" dxf="1">
    <nc r="DR83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60" sId="1" odxf="1" dxf="1">
    <oc r="DR84">
      <f>SUM(DR73, -DR80)</f>
    </oc>
    <nc r="DR84">
      <f>SUM(DR51, -DR55)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1" sId="1" odxf="1" dxf="1">
    <nc r="DR85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2" sId="1" odxf="1" dxf="1">
    <oc r="DR86">
      <f>SUM(DR73, -DR79,)</f>
    </oc>
    <nc r="DR86">
      <f>SUM(DR52, -DR56)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3" sId="1" odxf="1" dxf="1">
    <nc r="DR87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4" sId="1" odxf="1" dxf="1">
    <oc r="DR88">
      <f>SUM(DR74, -DR80)</f>
    </oc>
    <nc r="DR88">
      <f>SUM(DR52, -DR55)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5" sId="1" odxf="1" dxf="1">
    <nc r="DR89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66" sId="1" odxf="1" dxf="1">
    <oc r="DR90">
      <f>SUM(DR79, -DR86)</f>
    </oc>
    <nc r="DR90">
      <f>SUM(DR53, -DR56)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7" sId="1" odxf="1" dxf="1">
    <nc r="DR91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68" sId="1" odxf="1" dxf="1">
    <oc r="DR92">
      <f>SUM(DR79, -DR85,)</f>
    </oc>
    <nc r="DR92">
      <f>SUM(DR53, -DR55)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9" sId="1" odxf="1" dxf="1">
    <nc r="DR93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0" sId="1" odxf="1" dxf="1">
    <oc r="DR94">
      <f>SUM(DR80, -DR86)</f>
    </oc>
    <nc r="DR94">
      <f>SUM(DR55, -DR58)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71" sId="1" odxf="1" dxf="1">
    <nc r="DR95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72" sId="1" odxf="1" dxf="1">
    <oc r="DR96">
      <f>SUM(DR85, -DR92)</f>
    </oc>
    <nc r="DR96">
      <f>SUM(DR56, -DR58)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73" sId="1" odxf="1" dxf="1">
    <nc r="DR97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74" sId="1" odxf="1" dxf="1">
    <oc r="DR98">
      <f>SUM(DR85, -DR91,)</f>
    </oc>
    <nc r="DR98">
      <f>SUM(DR54, -DR56)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5" sId="1" odxf="1" dxf="1">
    <nc r="DR99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6" sId="1" odxf="1" dxf="1">
    <oc r="DR100">
      <f>SUM(DR86, -DR92)</f>
    </oc>
    <nc r="DR100">
      <f>SUM(DR55, -DR57)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77" sId="1" odxf="1" dxf="1">
    <nc r="DR101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78" sId="1" odxf="1" dxf="1">
    <oc r="DR102">
      <f>SUM(DR91, -DR98)</f>
    </oc>
    <nc r="DR102">
      <f>SUM(DR54, -DR55)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9" sId="1" odxf="1" dxf="1">
    <nc r="DR103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80" sId="1" odxf="1" dxf="1">
    <oc r="DR104">
      <f>SUM(DR91, -DR97,)</f>
    </oc>
    <nc r="DR104">
      <f>SUM(DR56, -DR57)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81" sId="1" odxf="1" dxf="1">
    <nc r="DR105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82" sId="1" odxf="1" dxf="1">
    <oc r="DR106">
      <f>SUM(DR92, -DR98)</f>
    </oc>
    <nc r="DR106">
      <f>SUM(DR51, -DR54)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83" sId="1" odxf="1" dxf="1">
    <nc r="DR107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84" sId="1" odxf="1" dxf="1">
    <oc r="DR108">
      <f>SUM(DR97, -DR104)</f>
    </oc>
    <nc r="DR108">
      <f>SUM(DR51, -DR53)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5" sId="1" odxf="1" dxf="1">
    <nc r="DR109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6" sId="1" odxf="1" dxf="1">
    <oc r="DR110">
      <f>SUM(DR97, -DR103,)</f>
    </oc>
    <nc r="DR110">
      <f>SUM(DR52, -DR54)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7" sId="1" odxf="1" dxf="1">
    <nc r="DR111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88" sId="1" odxf="1" dxf="1">
    <oc r="DR112">
      <f>SUM(DR98, -DR104)</f>
    </oc>
    <nc r="DR112">
      <f>SUM(DR51, -DR52)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89" sId="1" odxf="1" dxf="1">
    <nc r="DR113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90" sId="1" odxf="1" dxf="1">
    <oc r="DR114">
      <f>SUM(DR100, -DR106)</f>
    </oc>
    <nc r="DR114">
      <f>SUM(DR52, -DR53)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1" sId="1" odxf="1" dxf="1">
    <nc r="DR115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92" sId="1" odxf="1" dxf="1">
    <oc r="DR116">
      <f>SUM(DR105, -DR112)</f>
    </oc>
    <nc r="DR116">
      <f>SUM(DR53, -DR54)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3" sId="1" odxf="1" dxf="1">
    <nc r="DR117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94" sId="1" odxf="1" dxf="1">
    <oc r="DR118">
      <f>SUM(DR105, -DR111,)</f>
    </oc>
    <nc r="DR118">
      <f>SUM(DR57, -DR58)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5" sId="1" odxf="1" dxf="1">
    <nc r="DR119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96" sId="1" odxf="1" dxf="1">
    <oc r="DR120">
      <f>SUM(DR106, -DR112)</f>
    </oc>
    <nc r="DR120">
      <f>SUM(DR55, -DR56)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m rId="97" sheetId="1" source="DR119:DR120" destination="DR121:DR122" sourceSheetId="1"/>
  <rm rId="98" sheetId="1" source="DR113:DR114" destination="DR119:DR120" sourceSheetId="1"/>
  <rm rId="99" sheetId="1" source="DR117:DR118" destination="DR113:DR114" sourceSheetId="1"/>
  <rm rId="100" sheetId="1" source="DR113:DR116" destination="DR115:DR118" sourceSheetId="1"/>
  <rm rId="101" sheetId="1" source="DR109:DR110" destination="DR113:DR114" sourceSheetId="1"/>
  <rm rId="102" sheetId="1" source="DR103:DR108" destination="DR105:DR110" sourceSheetId="1"/>
  <rm rId="103" sheetId="1" source="DR99:DR100" destination="DR103:DR104" sourceSheetId="1"/>
  <rm rId="104" sheetId="1" source="DR95:DR98" destination="DR97:DR100" sourceSheetId="1"/>
  <rm rId="105" sheetId="1" source="DR91:DR92" destination="DR95:DR96" sourceSheetId="1"/>
  <rm rId="106" sheetId="1" source="DR79:DR90" destination="DR81:DR92" sourceSheetId="1"/>
  <rm rId="107" sheetId="1" source="DR75:DR76" destination="DR79:DR80" sourceSheetId="1"/>
  <rm rId="108" sheetId="1" source="DR71:DR72" destination="DR75:DR76" sourceSheetId="1"/>
  <rm rId="109" sheetId="1" source="DR73:DR122" destination="DR71:DR120" sourceSheetId="1"/>
  <rcc rId="110" sId="1" numFmtId="14">
    <nc r="DR136">
      <v>0.10489999999999999</v>
    </nc>
  </rcc>
  <rcc rId="111" sId="1" numFmtId="14">
    <nc r="DR137">
      <v>5.1700000000000003E-2</v>
    </nc>
  </rcc>
  <rcc rId="112" sId="1" numFmtId="14">
    <nc r="DR138">
      <v>2.1000000000000001E-2</v>
    </nc>
  </rcc>
  <rcc rId="113" sId="1" numFmtId="14">
    <nc r="DR139">
      <v>1.9699999999999999E-2</v>
    </nc>
  </rcc>
  <rcc rId="114" sId="1" numFmtId="14">
    <nc r="DR140">
      <v>-1.0699999999999999E-2</v>
    </nc>
  </rcc>
  <rcc rId="115" sId="1" numFmtId="14">
    <nc r="DR141">
      <v>-1.37E-2</v>
    </nc>
  </rcc>
  <rcc rId="116" sId="1" numFmtId="14">
    <nc r="DR142">
      <v>-6.0299999999999999E-2</v>
    </nc>
  </rcc>
  <rcc rId="117" sId="1" numFmtId="14">
    <nc r="DR143">
      <v>-0.11260000000000001</v>
    </nc>
  </rcc>
  <rcc rId="118" sId="1" odxf="1" dxf="1" numFmtId="14">
    <nc r="DR145">
      <v>3.1099999999999999E-2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19" sId="1" odxf="1" dxf="1" numFmtId="14">
    <nc r="DR146">
      <v>-1.4999999999999999E-2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20" sId="1">
    <nc r="DS145" t="inlineStr">
      <is>
        <t xml:space="preserve"> </t>
      </is>
    </nc>
  </rcc>
  <rfmt sheetId="1" sqref="DR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21" sId="1" odxf="1" dxf="1">
    <nc r="DR150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22" sId="1" odxf="1" dxf="1">
    <oc r="DR151">
      <f>SUM(DR137, -DR143)</f>
    </oc>
    <nc r="DR151">
      <f>SUM(DR136, -DR143)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23" sId="1" odxf="1" dxf="1">
    <nc r="DR152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24" sId="1" odxf="1" dxf="1">
    <oc r="DR153">
      <f>SUM(DR137, -DR142,)</f>
    </oc>
    <nc r="DR153">
      <f>SUM(DR137, -DR143)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25" sId="1" odxf="1" dxf="1">
    <nc r="DR154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26" sId="1" odxf="1" dxf="1">
    <oc r="DR155">
      <f>SUM(DR136, -DR143)</f>
    </oc>
    <nc r="DR155">
      <f>SUM(DR138, -DR143)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27" sId="1" odxf="1" dxf="1">
    <nc r="DR156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28" sId="1" odxf="1" dxf="1">
    <oc r="DR157">
      <f>SUM(DR142, -DR153)</f>
    </oc>
    <nc r="DR157">
      <f>SUM(DR139, -DR143)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29" sId="1" odxf="1" dxf="1">
    <nc r="DR158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30" sId="1" odxf="1" dxf="1">
    <oc r="DR159">
      <f>SUM(DR142, -DR152,)</f>
    </oc>
    <nc r="DR159">
      <f>SUM(DR140, -DR143)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1" sId="1" odxf="1" dxf="1">
    <nc r="DR160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32" sId="1" odxf="1" dxf="1">
    <oc r="DR161">
      <f>SUM(DR143, -DR153)</f>
    </oc>
    <nc r="DR161">
      <f>SUM(DR136, -DR142)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33" sId="1" odxf="1" dxf="1">
    <nc r="DR162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34" sId="1" odxf="1" dxf="1">
    <oc r="DR163">
      <f>SUM(DR152, -DR159)</f>
    </oc>
    <nc r="DR163">
      <f>SUM(DR141, -DR143)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35" sId="1" odxf="1" dxf="1">
    <nc r="DR164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36" sId="1" odxf="1" dxf="1">
    <oc r="DR165">
      <f>SUM(DR152, -DR158,)</f>
    </oc>
    <nc r="DR165">
      <f>SUM(DR137, -DR142)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7" sId="1" odxf="1" dxf="1">
    <nc r="DR166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38" sId="1" odxf="1" dxf="1">
    <oc r="DR167">
      <f>SUM(DR153, -DR159)</f>
    </oc>
    <nc r="DR167">
      <f>SUM(DR136, -DR141)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39" sId="1" odxf="1" dxf="1">
    <nc r="DR168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140" sId="1" odxf="1" dxf="1">
    <oc r="DR169">
      <f>SUM(DR158, -DR165)</f>
    </oc>
    <nc r="DR169">
      <f>SUM(DR142, -DR143)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1" sId="1" odxf="1" dxf="1">
    <nc r="DR170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42" sId="1" odxf="1" dxf="1">
    <oc r="DR171">
      <f>SUM(DR158, -DR164,)</f>
    </oc>
    <nc r="DR171">
      <f>SUM(DR138, -DR142)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3" sId="1" odxf="1" dxf="1">
    <nc r="DR172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44" sId="1" odxf="1" dxf="1">
    <oc r="DR173">
      <f>SUM(DR159, -DR165)</f>
    </oc>
    <nc r="DR173">
      <f>SUM(DR136, -DR140)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45" sId="1" odxf="1" dxf="1">
    <nc r="DR174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46" sId="1" odxf="1" dxf="1">
    <oc r="DR175">
      <f>SUM(DR164, -DR171)</f>
    </oc>
    <nc r="DR175">
      <f>SUM(DR139, -DR142)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7" sId="1" odxf="1" dxf="1">
    <nc r="DR176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8" sId="1" odxf="1" dxf="1">
    <oc r="DR177">
      <f>SUM(DR164, -DR170,)</f>
    </oc>
    <nc r="DR177">
      <f>SUM(DR137, -DR141)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49" sId="1" odxf="1" dxf="1">
    <nc r="DR178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0" sId="1" odxf="1" dxf="1">
    <oc r="DR179">
      <f>SUM(DR165, -DR171)</f>
    </oc>
    <nc r="DR179">
      <f>SUM(DR137, -DR140)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1" sId="1" odxf="1" dxf="1">
    <nc r="DR180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52" sId="1" odxf="1" dxf="1">
    <oc r="DR181">
      <f>SUM(DR170, -DR177)</f>
    </oc>
    <nc r="DR181">
      <f>SUM(DR136, -DR139)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3" sId="1" odxf="1" dxf="1">
    <nc r="DR182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54" sId="1" odxf="1" dxf="1">
    <oc r="DR183">
      <f>SUM(DR170, -DR176,)</f>
    </oc>
    <nc r="DR183">
      <f>SUM(DR140, -DR142)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5" sId="1" odxf="1" dxf="1">
    <nc r="DR184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156" sId="1" odxf="1" dxf="1">
    <oc r="DR185">
      <f>SUM(DR171, -DR177)</f>
    </oc>
    <nc r="DR185">
      <f>SUM(DR136, -DR138)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57" sId="1" odxf="1" dxf="1">
    <nc r="DR186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58" sId="1" odxf="1" dxf="1">
    <oc r="DR187">
      <f>SUM(DR176, -DR183)</f>
    </oc>
    <nc r="DR187">
      <f>SUM(DR138, -DR141)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59" sId="1" odxf="1" dxf="1">
    <nc r="DR188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60" sId="1" odxf="1" dxf="1">
    <oc r="DR189">
      <f>SUM(DR176, -DR182,)</f>
    </oc>
    <nc r="DR189">
      <f>SUM(DR141, -DR142)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1" sId="1" odxf="1" dxf="1">
    <nc r="DR190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62" sId="1" odxf="1" dxf="1">
    <oc r="DR191">
      <f>SUM(DR177, -DR183)</f>
    </oc>
    <nc r="DR191">
      <f>SUM(DR139, -DR141)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63" sId="1" odxf="1" dxf="1">
    <nc r="DR192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64" sId="1" odxf="1" dxf="1">
    <oc r="DR193">
      <f>SUM(DR182, -DR189)</f>
    </oc>
    <nc r="DR193">
      <f>SUM(DR137, -DR139)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5" sId="1" odxf="1" dxf="1">
    <nc r="DR194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66" sId="1" odxf="1" dxf="1">
    <oc r="DR195">
      <f>SUM(DR182, -DR188,)</f>
    </oc>
    <nc r="DR195">
      <f>SUM(DR137, -DR138)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67" sId="1" odxf="1" dxf="1">
    <nc r="DR196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68" sId="1" odxf="1" dxf="1">
    <oc r="DR197">
      <f>SUM(DR183, -DR189)</f>
    </oc>
    <nc r="DR197">
      <f>SUM(DR138, -DR140)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9" sId="1" odxf="1" dxf="1">
    <nc r="DR198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70" sId="1" odxf="1" dxf="1">
    <oc r="DR199">
      <f>SUM(DR185, -DR191)</f>
    </oc>
    <nc r="DR199">
      <f>SUM(DR139, -DR140)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1" sId="1" odxf="1" dxf="1">
    <nc r="DR200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72" sId="1" odxf="1" dxf="1">
    <oc r="DR201">
      <f>SUM(DR190, -DR197)</f>
    </oc>
    <nc r="DR201">
      <f>SUM(DR136, -DR137)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3" sId="1" odxf="1" dxf="1">
    <nc r="DR202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74" sId="1" odxf="1" dxf="1">
    <oc r="DR203">
      <f>SUM(DR190, -DR196,)</f>
    </oc>
    <nc r="DR203">
      <f>SUM(DR140, -DR141)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5" sId="1" odxf="1" dxf="1">
    <nc r="DR204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176" sId="1" odxf="1" dxf="1">
    <oc r="DR205">
      <f>SUM(DR191, -DR197)</f>
    </oc>
    <nc r="DR205">
      <f>SUM(DR138, -DR139)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m rId="177" sheetId="1" source="DR202:DR205" destination="DR206:DR209" sourceSheetId="1"/>
  <rm rId="178" sheetId="1" source="DR198:DR199" destination="DR204:DR205" sourceSheetId="1"/>
  <rm rId="179" sheetId="1" source="DR194:DR195" destination="DR202:DR203" sourceSheetId="1"/>
  <rm rId="180" sheetId="1" source="DR200:DR201" destination="DR194:DR195" sourceSheetId="1"/>
  <rm rId="181" sheetId="1" source="DR196:DR197" destination="DR200:DR201" sourceSheetId="1"/>
  <rm rId="182" sheetId="1" source="DR190:DR193" destination="DR196:DR199" sourceSheetId="1"/>
  <rm rId="183" sheetId="1" source="DR194:DR195" destination="DR190:DR191" sourceSheetId="1"/>
  <rm rId="184" sheetId="1" source="DR186:DR187" destination="DR194:DR195" sourceSheetId="1"/>
  <rm rId="185" sheetId="1" source="DR188:DR189" destination="DR192:DR193" sourceSheetId="1"/>
  <rm rId="186" sheetId="1" source="DR190:DR191" destination="DR188:DR189" sourceSheetId="1"/>
  <rm rId="187" sheetId="1" source="DR182:DR183" destination="DR190:DR191" sourceSheetId="1"/>
  <rm rId="188" sheetId="1" source="DR184:DR185" destination="DR182:DR183" sourceSheetId="1"/>
  <rm rId="189" sheetId="1" source="DR176:DR179" destination="DR184:DR187" sourceSheetId="1"/>
  <rm rId="190" sheetId="1" source="DR180:DR183" destination="DR178:DR181" sourceSheetId="1"/>
  <rm rId="191" sheetId="1" source="DR174:DR175" destination="DR182:DR183" sourceSheetId="1"/>
  <rm rId="192" sheetId="1" source="DR178:DR181" destination="DR176:DR179" sourceSheetId="1"/>
  <rm rId="193" sheetId="1" source="DR170:DR171" destination="DR180:DR181" sourceSheetId="1"/>
  <rm rId="194" sheetId="1" source="DR176:DR189" destination="DR174:DR187" sourceSheetId="1"/>
  <rm rId="195" sheetId="1" source="DR168:DR169" destination="DR188:DR189" sourceSheetId="1"/>
  <rm rId="196" sheetId="1" source="DR172:DR173" destination="DR170:DR171" sourceSheetId="1"/>
  <rm rId="197" sheetId="1" source="DR162:DR163" destination="DR172:DR173" sourceSheetId="1"/>
  <rm rId="198" sheetId="1" source="DR170:DR171" destination="DR168:DR169" sourceSheetId="1"/>
  <rm rId="199" sheetId="1" source="DR166:DR167" destination="DR162:DR163" sourceSheetId="1"/>
  <rm rId="200" sheetId="1" source="DR158:DR159" destination="DR170:DR171" sourceSheetId="1"/>
  <rm rId="201" sheetId="1" source="DR168:DR169" destination="DR166:DR167" sourceSheetId="1"/>
  <rm rId="202" sheetId="1" source="DR164:DR165" destination="DR168:DR169" sourceSheetId="1"/>
  <rm rId="203" sheetId="1" source="DR162:DR163" destination="DR164:DR165" sourceSheetId="1"/>
  <rm rId="204" sheetId="1" source="DR156:DR157" destination="DR162:DR163" sourceSheetId="1"/>
  <rm rId="205" sheetId="1" source="DR160:DR161" destination="DR156:DR157" sourceSheetId="1"/>
  <rm rId="206" sheetId="1" source="DR154:DR155" destination="DR160:DR161" sourceSheetId="1"/>
  <rm rId="207" sheetId="1" source="DR152:DR153" destination="DR158:DR159" sourceSheetId="1"/>
  <rm rId="208" sheetId="1" source="DR156:DR209" destination="DR152:DR205" sourceSheetId="1"/>
  <rcc rId="209" sId="1">
    <nc r="DR149">
      <v>145.76</v>
    </nc>
  </rcc>
  <rcc rId="210" sId="1">
    <nc r="DR64">
      <v>1.3161</v>
    </nc>
  </rcc>
  <rcv guid="{7FB8B549-326C-4BEC-8C8D-0E9173EDA60F}" action="delete"/>
  <rcv guid="{7FB8B549-326C-4BEC-8C8D-0E9173EDA60F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1" sId="1" numFmtId="14">
    <oc r="DP2">
      <v>-1E-4</v>
    </oc>
    <nc r="DP2">
      <v>6.9999999999999999E-4</v>
    </nc>
  </rcc>
  <rcc rId="212" sId="1" numFmtId="14">
    <oc r="DP3">
      <v>4.1999999999999997E-3</v>
    </oc>
    <nc r="DP3">
      <v>8.0000000000000002E-3</v>
    </nc>
  </rcc>
  <rcc rId="213" sId="1" numFmtId="14">
    <oc r="DP4">
      <v>0</v>
    </oc>
    <nc r="DP4">
      <v>2.9999999999999997E-4</v>
    </nc>
  </rcc>
  <rcc rId="214" sId="1" numFmtId="14">
    <oc r="DP5">
      <v>-2.0999999999999999E-3</v>
    </oc>
    <nc r="DP5">
      <v>-1.6000000000000001E-3</v>
    </nc>
  </rcc>
  <rcc rId="215" sId="1" numFmtId="14">
    <oc r="DP6">
      <v>-1.4E-3</v>
    </oc>
    <nc r="DP6">
      <v>-2.3E-3</v>
    </nc>
  </rcc>
  <rcc rId="216" sId="1" numFmtId="14">
    <oc r="DP7">
      <v>1E-4</v>
    </oc>
    <nc r="DP7">
      <v>-4.0000000000000002E-4</v>
    </nc>
  </rcc>
  <rcc rId="217" sId="1" numFmtId="14">
    <oc r="DP8">
      <v>1.4E-3</v>
    </oc>
    <nc r="DP8">
      <v>2.3E-3</v>
    </nc>
  </rcc>
  <rcc rId="218" sId="1" numFmtId="14">
    <oc r="DP10">
      <v>-3.8999999999999998E-3</v>
    </oc>
    <nc r="DP10">
      <v>-6.8999999999999999E-3</v>
    </nc>
  </rcc>
  <rcc rId="219" sId="1" numFmtId="14">
    <oc r="DP11">
      <v>0</v>
    </oc>
    <nc r="DP11">
      <v>1E-3</v>
    </nc>
  </rcc>
  <rcc rId="220" sId="1" numFmtId="14">
    <oc r="DP12">
      <v>-2.0999999999999999E-3</v>
    </oc>
    <nc r="DP12">
      <v>-1E-3</v>
    </nc>
  </rcc>
  <rcc rId="221" sId="1" numFmtId="14">
    <oc r="DP13">
      <v>1.6999999999999999E-3</v>
    </oc>
    <nc r="DP13">
      <v>3.5000000000000001E-3</v>
    </nc>
  </rcc>
  <rcc rId="222" sId="1" numFmtId="14">
    <oc r="DP14">
      <v>2.0000000000000001E-4</v>
    </oc>
    <nc r="DP14">
      <v>1.5E-3</v>
    </nc>
  </rcc>
  <rcc rId="223" sId="1" numFmtId="14">
    <oc r="DP15">
      <v>1.4E-3</v>
    </oc>
    <nc r="DP15">
      <v>3.0000000000000001E-3</v>
    </nc>
  </rcc>
  <rcc rId="224" sId="1" numFmtId="14">
    <oc r="DP17">
      <v>4.4000000000000003E-3</v>
    </oc>
    <nc r="DP17">
      <v>8.3999999999999995E-3</v>
    </nc>
  </rcc>
  <rcc rId="225" sId="1" numFmtId="14">
    <oc r="DP18">
      <v>2.3E-3</v>
    </oc>
    <nc r="DP18">
      <v>6.4999999999999997E-3</v>
    </nc>
  </rcc>
  <rcc rId="226" sId="1" numFmtId="14">
    <oc r="DP19">
      <v>5.8999999999999999E-3</v>
    </oc>
    <nc r="DP19">
      <v>1.0800000000000001E-2</v>
    </nc>
  </rcc>
  <rcc rId="227" sId="1" numFmtId="14">
    <oc r="DP20">
      <v>4.7000000000000002E-3</v>
    </oc>
    <nc r="DP20">
      <v>8.8999999999999999E-3</v>
    </nc>
  </rcc>
  <rcc rId="228" sId="1" numFmtId="14">
    <oc r="DP21">
      <v>5.7000000000000002E-3</v>
    </oc>
    <nc r="DP21">
      <v>1.04E-2</v>
    </nc>
  </rcc>
  <rcc rId="229" sId="1" numFmtId="14">
    <oc r="DP23">
      <v>-1.8E-3</v>
    </oc>
    <nc r="DP23">
      <v>-1.6000000000000001E-3</v>
    </nc>
  </rcc>
  <rcc rId="230" sId="1" numFmtId="14">
    <oc r="DP24">
      <v>-1.4E-3</v>
    </oc>
    <nc r="DP24">
      <v>-2.0999999999999999E-3</v>
    </nc>
  </rcc>
  <rcc rId="231" sId="1" numFmtId="14">
    <oc r="DP25">
      <v>-1E-4</v>
    </oc>
    <nc r="DP25">
      <v>-2.9999999999999997E-4</v>
    </nc>
  </rcc>
  <rcc rId="232" sId="1" numFmtId="14">
    <oc r="DP26">
      <v>-1.5E-3</v>
    </oc>
    <nc r="DP26">
      <v>-2.0999999999999999E-3</v>
    </nc>
  </rcc>
  <rcc rId="233" sId="1" numFmtId="14">
    <oc r="DP28">
      <v>-3.5000000000000001E-3</v>
    </oc>
    <nc r="DP28">
      <v>-4.0000000000000001E-3</v>
    </nc>
  </rcc>
  <rcc rId="234" sId="1" numFmtId="14">
    <oc r="DP29">
      <v>-1.1000000000000001E-3</v>
    </oc>
    <nc r="DP29">
      <v>-1.6999999999999999E-3</v>
    </nc>
  </rcc>
  <rcc rId="235" sId="1" numFmtId="14">
    <oc r="DP30">
      <v>0</v>
    </oc>
    <nc r="DP30">
      <v>-1E-4</v>
    </nc>
  </rcc>
  <rcc rId="236" sId="1" numFmtId="14">
    <oc r="DP33">
      <v>1.1000000000000001E-3</v>
    </oc>
    <nc r="DP33">
      <v>1.6999999999999999E-3</v>
    </nc>
  </rcc>
  <rcc rId="237" sId="1" numFmtId="14">
    <oc r="DP35">
      <v>-3.3E-3</v>
    </oc>
    <nc r="DP35">
      <v>-3.8E-3</v>
    </nc>
  </rcc>
  <rcc rId="238" sId="1" numFmtId="14">
    <nc r="DS51">
      <v>0.26600000000000001</v>
    </nc>
  </rcc>
  <rcc rId="239" sId="1" numFmtId="14">
    <nc r="DS52">
      <v>0.14069999999999999</v>
    </nc>
  </rcc>
  <rcc rId="240" sId="1" numFmtId="14">
    <nc r="DS53">
      <v>0.12280000000000001</v>
    </nc>
  </rcc>
  <rcc rId="241" sId="1" numFmtId="14">
    <nc r="DS54">
      <v>8.6599999999999996E-2</v>
    </nc>
  </rcc>
  <rcc rId="242" sId="1" numFmtId="14">
    <nc r="DS55">
      <v>-6.4799999999999996E-2</v>
    </nc>
  </rcc>
  <rcc rId="243" sId="1" numFmtId="14">
    <nc r="DS56">
      <v>-6.59E-2</v>
    </nc>
  </rcc>
  <rcc rId="244" sId="1" numFmtId="14">
    <nc r="DS57">
      <v>-0.2271</v>
    </nc>
  </rcc>
  <rcc rId="245" sId="1" numFmtId="14">
    <nc r="DS58">
      <v>-0.25829999999999997</v>
    </nc>
  </rcc>
  <rcc rId="246" sId="1">
    <nc r="DS59">
      <v>1.1000000000000001</v>
    </nc>
  </rcc>
  <rfmt sheetId="1" sqref="DS60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qref="DS61" start="0" length="0">
    <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cc rId="247" sId="1">
    <nc r="DT60" t="inlineStr">
      <is>
        <t xml:space="preserve"> </t>
      </is>
    </nc>
  </rcc>
  <rcc rId="248" sId="1" numFmtId="14">
    <oc r="DS60" t="inlineStr">
      <is>
        <t xml:space="preserve"> </t>
      </is>
    </oc>
    <nc r="DS60">
      <v>2.8799999999999999E-2</v>
    </nc>
  </rcc>
  <rcc rId="249" sId="1" numFmtId="14">
    <nc r="DS61">
      <v>-9.4999999999999998E-3</v>
    </nc>
  </rcc>
  <rfmt sheetId="1" sqref="DS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250" sId="1" odxf="1" dxf="1">
    <nc r="DS65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51" sId="1" odxf="1" dxf="1">
    <oc r="DS66">
      <f>SUM(DS52, -DS58)</f>
    </oc>
    <nc r="DS66">
      <f>SUM(DS51, -DS58)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52" sId="1" odxf="1" dxf="1">
    <nc r="DS67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53" sId="1" odxf="1" dxf="1">
    <oc r="DS68">
      <f>SUM(DS51, -DS58)</f>
    </oc>
    <nc r="DS68">
      <f>SUM(DS51, -DS57)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254" sId="1" odxf="1" dxf="1">
    <nc r="DS69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55" sId="1" odxf="1" dxf="1">
    <oc r="DS70">
      <f>SUM(DS52, -DS57)</f>
    </oc>
    <nc r="DS70">
      <f>SUM(DS52, -DS58)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56" sId="1" odxf="1" dxf="1">
    <nc r="DS71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57" sId="1" odxf="1" dxf="1">
    <oc r="DS72">
      <f>SUM(DS57, -DS68)</f>
    </oc>
    <nc r="DS72">
      <f>SUM(DS53, -DS58)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258" sId="1" odxf="1" dxf="1">
    <nc r="DS73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59" sId="1" odxf="1" dxf="1">
    <oc r="DS74">
      <f>SUM(DS58, -DS68)</f>
    </oc>
    <nc r="DS74">
      <f>SUM(DS52, -DS57)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60" sId="1" odxf="1" dxf="1">
    <nc r="DS75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61" sId="1" odxf="1" dxf="1">
    <oc r="DS76">
      <f>SUM(DS57, -DS67)</f>
    </oc>
    <nc r="DS76">
      <f>SUM(DS54, -DS58)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62" sId="1" odxf="1" dxf="1">
    <nc r="DS77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63" sId="1" odxf="1" dxf="1">
    <oc r="DS78">
      <f>SUM(DS67, -DS74)</f>
    </oc>
    <nc r="DS78">
      <f>SUM(DS53, -DS57)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64" sId="1" odxf="1" dxf="1">
    <nc r="DS79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65" sId="1" odxf="1" dxf="1">
    <oc r="DS80">
      <f>SUM(DS68, -DS74)</f>
    </oc>
    <nc r="DS80">
      <f>SUM(DS54, -DS57)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66" sId="1" odxf="1" dxf="1">
    <nc r="DS81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67" sId="1" odxf="1" dxf="1">
    <oc r="DS82">
      <f>SUM(DS67, -DS73)</f>
    </oc>
    <nc r="DS82">
      <f>SUM(DS51, -DS56)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68" sId="1" odxf="1" dxf="1">
    <nc r="DS83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69" sId="1" odxf="1" dxf="1">
    <oc r="DS84">
      <f>SUM(DS73, -DS80)</f>
    </oc>
    <nc r="DS84">
      <f>SUM(DS51, -DS55)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0" sId="1" odxf="1" dxf="1">
    <nc r="DS85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71" sId="1" odxf="1" dxf="1">
    <oc r="DS86">
      <f>SUM(DS74, -DS80)</f>
    </oc>
    <nc r="DS86">
      <f>SUM(DS52, -DS56)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2" sId="1" odxf="1" dxf="1">
    <nc r="DS87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73" sId="1" odxf="1" dxf="1">
    <oc r="DS88">
      <f>SUM(DS73, -DS79)</f>
    </oc>
    <nc r="DS88">
      <f>SUM(DS52, -DS55)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4" sId="1" odxf="1" dxf="1">
    <nc r="DS89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75" sId="1" odxf="1" dxf="1">
    <oc r="DS90">
      <f>SUM(DS79, -DS86)</f>
    </oc>
    <nc r="DS90">
      <f>SUM(DS53, -DS56)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76" sId="1" odxf="1" dxf="1">
    <nc r="DS91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277" sId="1" odxf="1" dxf="1">
    <oc r="DS92">
      <f>SUM(DS80, -DS86)</f>
    </oc>
    <nc r="DS92">
      <f>SUM(DS55, -DS58)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278" sId="1" odxf="1" dxf="1">
    <nc r="DS93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279" sId="1" odxf="1" dxf="1">
    <oc r="DS94">
      <f>SUM(DS79, -DS85)</f>
    </oc>
    <nc r="DS94">
      <f>SUM(DS53, -DS55)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80" sId="1" odxf="1" dxf="1">
    <nc r="DS95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281" sId="1" odxf="1" dxf="1">
    <oc r="DS96">
      <f>SUM(DS85, -DS92)</f>
    </oc>
    <nc r="DS96">
      <f>SUM(DS56, -DS58)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82" sId="1" odxf="1" dxf="1">
    <nc r="DS97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83" sId="1" odxf="1" dxf="1">
    <oc r="DS98">
      <f>SUM(DS86, -DS92)</f>
    </oc>
    <nc r="DS98">
      <f>SUM(DS54, -DS56)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84" sId="1" odxf="1" dxf="1">
    <nc r="DS99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285" sId="1" odxf="1" dxf="1">
    <oc r="DS100">
      <f>SUM(DS85, -DS91)</f>
    </oc>
    <nc r="DS100">
      <f>SUM(DS54, -DS55)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86" sId="1" odxf="1" dxf="1">
    <nc r="DS101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287" sId="1" odxf="1" dxf="1">
    <oc r="DS102">
      <f>SUM(DS91, -DS98)</f>
    </oc>
    <nc r="DS102">
      <f>SUM(DS55, -DS57)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288" sId="1" odxf="1" dxf="1">
    <nc r="DS103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289" sId="1" odxf="1" dxf="1">
    <oc r="DS104">
      <f>SUM(DS92, -DS98)</f>
    </oc>
    <nc r="DS104">
      <f>SUM(DS56, -DS57)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90" sId="1" odxf="1" dxf="1">
    <nc r="DS105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91" sId="1" odxf="1" dxf="1">
    <oc r="DS106">
      <f>SUM(DS91, -DS97)</f>
    </oc>
    <nc r="DS106">
      <f>SUM(DS51, -DS54)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292" sId="1" odxf="1" dxf="1">
    <nc r="DS107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293" sId="1" odxf="1" dxf="1">
    <oc r="DS108">
      <f>SUM(DS97, -DS104)</f>
    </oc>
    <nc r="DS108">
      <f>SUM(DS51, -DS53)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94" sId="1" odxf="1" dxf="1">
    <nc r="DS109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295" sId="1" odxf="1" dxf="1">
    <oc r="DS110">
      <f>SUM(DS98, -DS104)</f>
    </oc>
    <nc r="DS110">
      <f>SUM(DS51, -DS52)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296" sId="1" odxf="1" dxf="1">
    <nc r="DS111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297" sId="1" odxf="1" dxf="1">
    <oc r="DS112">
      <f>SUM(DS97, -DS103)</f>
    </oc>
    <nc r="DS112">
      <f>SUM(DS52, -DS54)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298" sId="1" odxf="1" dxf="1">
    <nc r="DS113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299" sId="1" odxf="1" dxf="1">
    <oc r="DS114">
      <f>SUM(DS99, -DS105)</f>
    </oc>
    <nc r="DS114">
      <f>SUM(DS57, -DS58)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00" sId="1" odxf="1" dxf="1">
    <nc r="DS115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01" sId="1" odxf="1" dxf="1">
    <oc r="DS116">
      <f>SUM(DS105, -DS112)</f>
    </oc>
    <nc r="DS116">
      <f>SUM(DS53, -DS54)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02" sId="1" odxf="1" dxf="1">
    <nc r="DS117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03" sId="1" odxf="1" dxf="1">
    <oc r="DS118">
      <f>SUM(DS106, -DS112)</f>
    </oc>
    <nc r="DS118">
      <f>SUM(DS52, -DS53)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04" sId="1" odxf="1" dxf="1">
    <nc r="DS119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05" sId="1" odxf="1" dxf="1">
    <oc r="DS120">
      <f>SUM(DS105, -DS111)</f>
    </oc>
    <nc r="DS120">
      <f>SUM(DS55, -DS56)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06" sId="1">
    <nc r="DS63" t="inlineStr">
      <is>
        <t xml:space="preserve"> </t>
      </is>
    </nc>
  </rcc>
  <rm rId="307" sheetId="1" source="DS117:DS120" destination="DS119:DS122" sourceSheetId="1"/>
  <rm rId="308" sheetId="1" source="DS113:DS114" destination="DS117:DS118" sourceSheetId="1"/>
  <rm rId="309" sheetId="1" source="DS107:DS112" destination="DS109:DS114" sourceSheetId="1"/>
  <rm rId="310" sheetId="1" source="DS99:DS100" destination="DS107:DS108" sourceSheetId="1"/>
  <rm rId="311" sheetId="1" source="DS105:DS106" destination="DS99:DS100" sourceSheetId="1"/>
  <rm rId="312" sheetId="1" source="DS97:DS98" destination="DS105:DS106" sourceSheetId="1"/>
  <rm rId="313" sheetId="1" source="DS93:DS94" destination="DS97:DS98" sourceSheetId="1"/>
  <rm rId="314" sheetId="1" source="DS95:DS96" destination="DS93:DS94" sourceSheetId="1"/>
  <rm rId="315" sheetId="1" source="DS89:DS90" destination="DS95:DS96" sourceSheetId="1"/>
  <rm rId="316" sheetId="1" source="DS83:DS88" destination="DS85:DS90" sourceSheetId="1"/>
  <rm rId="317" sheetId="1" source="DS79:DS80" destination="DS83:DS84" sourceSheetId="1"/>
  <rm rId="318" sheetId="1" source="DS81:DS82" destination="DS79:DS80" sourceSheetId="1"/>
  <rm rId="319" sheetId="1" source="DS85:DS86" destination="DS81:DS82" sourceSheetId="1"/>
  <rm rId="320" sheetId="1" source="DS79:DS84" destination="DS81:DS86" sourceSheetId="1"/>
  <rm rId="321" sheetId="1" source="DS75:DS76" destination="DS79:DS80" sourceSheetId="1"/>
  <rm rId="322" sheetId="1" source="DS77:DS122" destination="DS75:DS120" sourceSheetId="1"/>
  <rcc rId="323" sId="1" numFmtId="14">
    <nc r="DS136">
      <v>0.13370000000000001</v>
    </nc>
  </rcc>
  <rcc rId="324" sId="1" numFmtId="14">
    <nc r="DS137">
      <v>5.0200000000000002E-2</v>
    </nc>
  </rcc>
  <rcc rId="325" sId="1" numFmtId="14">
    <nc r="DS138">
      <v>1.6E-2</v>
    </nc>
  </rcc>
  <rcc rId="326" sId="1" numFmtId="14">
    <nc r="DS139">
      <v>2.4299999999999999E-2</v>
    </nc>
  </rcc>
  <rcc rId="327" sId="1" numFmtId="14">
    <nc r="DS140">
      <v>-1.95E-2</v>
    </nc>
  </rcc>
  <rcc rId="328" sId="1" numFmtId="14">
    <nc r="DS141">
      <v>-1.7299999999999999E-2</v>
    </nc>
  </rcc>
  <rcc rId="329" sId="1" numFmtId="14">
    <nc r="DS142">
      <v>-6.9800000000000001E-2</v>
    </nc>
  </rcc>
  <rcc rId="330" sId="1" numFmtId="14">
    <nc r="DS143">
      <v>-0.1176</v>
    </nc>
  </rcc>
  <rcc rId="331" sId="1" odxf="1" dxf="1" numFmtId="14">
    <oc r="DS145" t="inlineStr">
      <is>
        <t xml:space="preserve"> </t>
      </is>
    </oc>
    <nc r="DS145">
      <v>2.8799999999999999E-2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theme="4" tint="-0.249977111117893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32" sId="1" odxf="1" dxf="1" numFmtId="14">
    <nc r="DS146">
      <v>-9.4999999999999998E-3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33" sId="1">
    <nc r="DT145" t="inlineStr">
      <is>
        <t xml:space="preserve"> </t>
      </is>
    </nc>
  </rcc>
  <rfmt sheetId="1" sqref="DS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334" sId="1" odxf="1" dxf="1">
    <nc r="DS150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35" sId="1" odxf="1" dxf="1">
    <oc r="DS151">
      <f>SUM(DS137, -DS143)</f>
    </oc>
    <nc r="DS151">
      <f>SUM(DS136, -DS143)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336" sId="1" odxf="1" dxf="1">
    <nc r="DS152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37" sId="1" odxf="1" dxf="1">
    <oc r="DS153">
      <f>SUM(DS136, -DS143)</f>
    </oc>
    <nc r="DS153">
      <f>SUM(DS136, -DS142)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38" sId="1" odxf="1" dxf="1">
    <nc r="DS154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39" sId="1" odxf="1" dxf="1">
    <oc r="DS155">
      <f>SUM(DS137, -DS142)</f>
    </oc>
    <nc r="DS155">
      <f>SUM(DS137, -DS143)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40" sId="1" odxf="1" dxf="1">
    <nc r="DS156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41" sId="1" odxf="1" dxf="1">
    <oc r="DS157">
      <f>SUM(DS142, -DS153)</f>
    </oc>
    <nc r="DS157">
      <f>SUM(DS138, -DS143)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42" sId="1" odxf="1" dxf="1">
    <nc r="DS158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43" sId="1" odxf="1" dxf="1">
    <oc r="DS159">
      <f>SUM(DS143, -DS153)</f>
    </oc>
    <nc r="DS159">
      <f>SUM(DS139, -DS143)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44" sId="1" odxf="1" dxf="1">
    <nc r="DS160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45" sId="1" odxf="1" dxf="1">
    <oc r="DS161">
      <f>SUM(DS142, -DS152)</f>
    </oc>
    <nc r="DS161">
      <f>SUM(DS136, -DS141)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46" sId="1" odxf="1" dxf="1">
    <nc r="DS162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47" sId="1" odxf="1" dxf="1">
    <oc r="DS163">
      <f>SUM(DS152, -DS159)</f>
    </oc>
    <nc r="DS163">
      <f>SUM(DS136, -DS140)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48" sId="1" odxf="1" dxf="1">
    <nc r="DS164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49" sId="1" odxf="1" dxf="1">
    <oc r="DS165">
      <f>SUM(DS153, -DS159)</f>
    </oc>
    <nc r="DS165">
      <f>SUM(DS137, -DS142)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50" sId="1" odxf="1" dxf="1">
    <nc r="DS166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51" sId="1" odxf="1" dxf="1">
    <oc r="DS167">
      <f>SUM(DS152, -DS158)</f>
    </oc>
    <nc r="DS167">
      <f>SUM(DS140, -DS143)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52" sId="1" odxf="1" dxf="1">
    <nc r="DS168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53" sId="1" odxf="1" dxf="1">
    <oc r="DS169">
      <f>SUM(DS158, -DS165)</f>
    </oc>
    <nc r="DS169">
      <f>SUM(DS141, -DS143)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54" sId="1" odxf="1" dxf="1">
    <nc r="DS170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55" sId="1" odxf="1" dxf="1">
    <oc r="DS171">
      <f>SUM(DS159, -DS165)</f>
    </oc>
    <nc r="DS171">
      <f>SUM(DS136, -DS139)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56" sId="1" odxf="1" dxf="1">
    <nc r="DS172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357" sId="1" odxf="1" dxf="1">
    <oc r="DS173">
      <f>SUM(DS158, -DS164)</f>
    </oc>
    <nc r="DS173">
      <f>SUM(DS136, -DS138)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58" sId="1" odxf="1" dxf="1">
    <nc r="DS174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59" sId="1" odxf="1" dxf="1">
    <oc r="DS175">
      <f>SUM(DS164, -DS171)</f>
    </oc>
    <nc r="DS175">
      <f>SUM(DS138, -DS142)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60" sId="1" odxf="1" dxf="1">
    <nc r="DS176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61" sId="1" odxf="1" dxf="1">
    <oc r="DS177">
      <f>SUM(DS165, -DS171)</f>
    </oc>
    <nc r="DS177">
      <f>SUM(DS139, -DS142)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62" sId="1" odxf="1" dxf="1">
    <nc r="DS178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63" sId="1" odxf="1" dxf="1">
    <oc r="DS179">
      <f>SUM(DS164, -DS170)</f>
    </oc>
    <nc r="DS179">
      <f>SUM(DS137, -DS141)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364" sId="1" odxf="1" dxf="1">
    <nc r="DS180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65" sId="1" odxf="1" dxf="1">
    <oc r="DS181">
      <f>SUM(DS170, -DS177)</f>
    </oc>
    <nc r="DS181">
      <f>SUM(DS137, -DS140)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66" sId="1" odxf="1" dxf="1">
    <nc r="DS182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367" sId="1" odxf="1" dxf="1">
    <oc r="DS183">
      <f>SUM(DS171, -DS177)</f>
    </oc>
    <nc r="DS183">
      <f>SUM(DS136, -DS137)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68" sId="1" odxf="1" dxf="1">
    <nc r="DS184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369" sId="1" odxf="1" dxf="1">
    <oc r="DS185">
      <f>SUM(DS170, -DS176)</f>
    </oc>
    <nc r="DS185">
      <f>SUM(DS142, -DS143)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70" sId="1" odxf="1" dxf="1">
    <nc r="DS186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371" sId="1" odxf="1" dxf="1">
    <oc r="DS187">
      <f>SUM(DS176, -DS183)</f>
    </oc>
    <nc r="DS187">
      <f>SUM(DS140, -DS142)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72" sId="1" odxf="1" dxf="1">
    <nc r="DS188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373" sId="1" odxf="1" dxf="1">
    <oc r="DS189">
      <f>SUM(DS177, -DS183)</f>
    </oc>
    <nc r="DS189">
      <f>SUM(DS141, -DS142)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74" sId="1" odxf="1" dxf="1">
    <nc r="DS190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75" sId="1" odxf="1" dxf="1">
    <oc r="DS191">
      <f>SUM(DS176, -DS182)</f>
    </oc>
    <nc r="DS191">
      <f>SUM(DS138, -DS141)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376" sId="1" odxf="1" dxf="1">
    <nc r="DS192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77" sId="1" odxf="1" dxf="1">
    <oc r="DS193">
      <f>SUM(DS182, -DS189)</f>
    </oc>
    <nc r="DS193">
      <f>SUM(DS139, -DS141)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378" sId="1" odxf="1" dxf="1">
    <nc r="DS194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79" sId="1" odxf="1" dxf="1">
    <oc r="DS195">
      <f>SUM(DS183, -DS189)</f>
    </oc>
    <nc r="DS195">
      <f>SUM(DS137, -DS139)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80" sId="1" odxf="1" dxf="1">
    <nc r="DS196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381" sId="1" odxf="1" dxf="1">
    <oc r="DS197">
      <f>SUM(DS182, -DS188)</f>
    </oc>
    <nc r="DS197">
      <f>SUM(DS138, -DS140)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382" sId="1" odxf="1" dxf="1">
    <nc r="DS198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383" sId="1" odxf="1" dxf="1">
    <oc r="DS199">
      <f>SUM(DS184, -DS190)</f>
    </oc>
    <nc r="DS199">
      <f>SUM(DS137, -DS138)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84" sId="1" odxf="1" dxf="1">
    <nc r="DS200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385" sId="1" odxf="1" dxf="1">
    <oc r="DS201">
      <f>SUM(DS190, -DS197)</f>
    </oc>
    <nc r="DS201">
      <f>SUM(DS139, -DS140)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386" sId="1" odxf="1" dxf="1">
    <nc r="DS202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fmt sheetId="1" sqref="DS205" start="0" length="0">
    <dxf>
      <border outline="0">
        <left/>
        <top/>
      </border>
    </dxf>
  </rfmt>
  <rcc rId="387" sId="1" odxf="1" dxf="1">
    <nc r="DS204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fmt sheetId="1" sqref="DS203" start="0" length="0">
    <dxf>
      <border outline="0">
        <left/>
        <top/>
      </border>
    </dxf>
  </rfmt>
  <rcc rId="388" sId="1">
    <nc r="DS148" t="inlineStr">
      <is>
        <t xml:space="preserve"> </t>
      </is>
    </nc>
  </rcc>
  <rm rId="389" sheetId="1" source="DS139:DZ139" destination="DT145:EA145" sourceSheetId="1">
    <rcc rId="0" sId="1">
      <nc r="DT145" t="inlineStr">
        <is>
          <t xml:space="preserve"> </t>
        </is>
      </nc>
    </rcc>
  </rm>
  <rm rId="390" sheetId="1" source="DS141:DZ141" destination="DS139:DZ139" sourceSheetId="1"/>
  <rm rId="391" sheetId="1" source="DS138:DZ140" destination="DS139:DZ141" sourceSheetId="1"/>
  <rm rId="392" sheetId="1" source="DT145:EA145" destination="DS138:DZ138" sourceSheetId="1"/>
  <rfmt sheetId="1" sqref="DS202">
    <dxf>
      <fill>
        <patternFill>
          <bgColor theme="5" tint="0.39997558519241921"/>
        </patternFill>
      </fill>
    </dxf>
  </rfmt>
  <rcc rId="393" sId="1">
    <oc r="DS203">
      <f>SUM(DS191, -DS197)</f>
    </oc>
    <nc r="DS203">
      <f>SUM(DS140, -DS141)</f>
    </nc>
  </rcc>
  <rfmt sheetId="1" sqref="DS204">
    <dxf>
      <fill>
        <patternFill>
          <bgColor rgb="FFFFFF00"/>
        </patternFill>
      </fill>
    </dxf>
  </rfmt>
  <rcc rId="394" sId="1">
    <oc r="DS205">
      <f>SUM(DS190, -DS196)</f>
    </oc>
    <nc r="DS205">
      <f>SUM(DS138, -DS139)</f>
    </nc>
  </rcc>
  <rm rId="395" sheetId="1" source="DS202:DS203" destination="DS206:DS207" sourceSheetId="1"/>
  <rm rId="396" sheetId="1" source="DS204:DS207" destination="DS206:DS209" sourceSheetId="1"/>
  <rm rId="397" sheetId="1" source="DS194:DS195" destination="DS204:DS205" sourceSheetId="1"/>
  <rm rId="398" sheetId="1" source="DS190:DS191" destination="DS202:DS203" sourceSheetId="1"/>
  <rm rId="399" sheetId="1" source="DS200:DS201" destination="DS190:DS191" sourceSheetId="1"/>
  <rm rId="400" sheetId="1" source="DS196:DS199" destination="DS198:DS201" sourceSheetId="1"/>
  <rm rId="401" sheetId="1" source="DS190:DS193" destination="DS194:DS197" sourceSheetId="1"/>
  <rm rId="402" sheetId="1" source="DS184:DS185" destination="DS192:DS193" sourceSheetId="1"/>
  <rm rId="403" sheetId="1" source="DS186:DS187" destination="DS190:DS191" sourceSheetId="1"/>
  <rm rId="404" sheetId="1" source="DS178:DS179" destination="DS186:DS187" sourceSheetId="1"/>
  <rm rId="405" sheetId="1" source="DS180:DS181" destination="DS184:DS185" sourceSheetId="1"/>
  <rm rId="406" sheetId="1" source="DS174:DS175" destination="DS180:DS181" sourceSheetId="1"/>
  <rm rId="407" sheetId="1" source="DS176:DS177" destination="DS178:DS179" sourceSheetId="1"/>
  <rm rId="408" sheetId="1" source="DS166:DS167" destination="DS176:DS177" sourceSheetId="1"/>
  <rm rId="409" sheetId="1" source="DS168:DS169" destination="DS174:DS175" sourceSheetId="1"/>
  <rm rId="410" sheetId="1" source="DS172:DS173" destination="DS168:DS169" sourceSheetId="1"/>
  <rm rId="411" sheetId="1" source="DS168:DS171" destination="DS170:DS173" sourceSheetId="1"/>
  <rm rId="412" sheetId="1" source="DS164:DS165" destination="DS168:DS169" sourceSheetId="1"/>
  <rm rId="413" sheetId="1" source="DS156:DS157" destination="DS166:DS167" sourceSheetId="1"/>
  <rm rId="414" sheetId="1" source="DS158:DS159" destination="DS164:DS165" sourceSheetId="1"/>
  <rm rId="415" sheetId="1" source="DS162:DS163" destination="DS158:DS159" sourceSheetId="1"/>
  <rm rId="416" sheetId="1" source="DS158:DS161" destination="DS160:DS163" sourceSheetId="1"/>
  <rm rId="417" sheetId="1" source="DS160:DS209" destination="DS156:DS205" sourceSheetId="1"/>
  <rcc rId="418" sId="1">
    <nc r="DS149">
      <v>146.16</v>
    </nc>
  </rcc>
  <rcc rId="419" sId="1">
    <nc r="DS64">
      <v>1.3193999999999999</v>
    </nc>
  </rcc>
  <rfmt sheetId="1" sqref="DO48:DO120" start="0" length="0">
    <dxf>
      <border>
        <left style="medium">
          <color rgb="FFFFFF00"/>
        </left>
      </border>
    </dxf>
  </rfmt>
  <rfmt sheetId="1" sqref="DO48:DQ48" start="0" length="0">
    <dxf>
      <border>
        <top style="medium">
          <color rgb="FFFFFF00"/>
        </top>
      </border>
    </dxf>
  </rfmt>
  <rfmt sheetId="1" sqref="DQ48:DQ120" start="0" length="0">
    <dxf>
      <border>
        <right style="medium">
          <color rgb="FFFFFF00"/>
        </right>
      </border>
    </dxf>
  </rfmt>
  <rfmt sheetId="1" sqref="DO120:DQ120" start="0" length="0">
    <dxf>
      <border>
        <bottom style="medium">
          <color rgb="FFFFFF00"/>
        </bottom>
      </border>
    </dxf>
  </rfmt>
  <rfmt sheetId="1" sqref="DO133:DO205" start="0" length="0">
    <dxf>
      <border>
        <left style="medium">
          <color rgb="FFFFFF00"/>
        </left>
      </border>
    </dxf>
  </rfmt>
  <rfmt sheetId="1" sqref="DO133:DQ133" start="0" length="0">
    <dxf>
      <border>
        <top style="medium">
          <color rgb="FFFFFF00"/>
        </top>
      </border>
    </dxf>
  </rfmt>
  <rfmt sheetId="1" sqref="DQ133:DQ205" start="0" length="0">
    <dxf>
      <border>
        <right style="medium">
          <color rgb="FFFFFF00"/>
        </right>
      </border>
    </dxf>
  </rfmt>
  <rfmt sheetId="1" sqref="DO205:DQ205" start="0" length="0">
    <dxf>
      <border>
        <bottom style="medium">
          <color rgb="FFFFFF00"/>
        </bottom>
      </border>
    </dxf>
  </rfmt>
  <rfmt sheetId="1" sqref="XFD132" start="0" length="0">
    <dxf>
      <border>
        <right style="medium">
          <color indexed="64"/>
        </right>
      </border>
    </dxf>
  </rfmt>
  <rfmt sheetId="1" sqref="A132:XFD132" start="0" length="0">
    <dxf>
      <border>
        <bottom style="medium">
          <color indexed="64"/>
        </bottom>
      </border>
    </dxf>
  </rfmt>
  <rfmt sheetId="1" sqref="XFD47" start="0" length="0">
    <dxf>
      <border>
        <right style="medium">
          <color indexed="64"/>
        </right>
      </border>
    </dxf>
  </rfmt>
  <rfmt sheetId="1" sqref="A47:XFD47" start="0" length="0">
    <dxf>
      <border>
        <bottom style="medium">
          <color indexed="64"/>
        </bottom>
      </border>
    </dxf>
  </rfmt>
  <rcv guid="{7FB8B549-326C-4BEC-8C8D-0E9173EDA60F}" action="delete"/>
  <rcv guid="{7FB8B549-326C-4BEC-8C8D-0E9173EDA60F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30"/>
  <sheetViews>
    <sheetView tabSelected="1" topLeftCell="DI46" zoomScale="115" zoomScaleNormal="115" workbookViewId="0">
      <selection activeCell="DT61" sqref="DT61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CN1" s="284" t="s">
        <v>95</v>
      </c>
      <c r="CO1" s="1" t="s">
        <v>35</v>
      </c>
      <c r="CP1" s="2"/>
      <c r="CQ1" s="3" t="s">
        <v>1</v>
      </c>
      <c r="CR1" s="3" t="s">
        <v>2</v>
      </c>
      <c r="CS1" s="3" t="s">
        <v>3</v>
      </c>
      <c r="CT1" s="3" t="s">
        <v>4</v>
      </c>
      <c r="CU1" s="3" t="s">
        <v>5</v>
      </c>
      <c r="CV1" s="3" t="s">
        <v>6</v>
      </c>
      <c r="CW1" s="3" t="s">
        <v>7</v>
      </c>
      <c r="CX1" s="3" t="s">
        <v>8</v>
      </c>
      <c r="CY1" s="3" t="s">
        <v>9</v>
      </c>
      <c r="CZ1" s="3" t="s">
        <v>10</v>
      </c>
      <c r="DA1" s="3" t="s">
        <v>11</v>
      </c>
      <c r="DB1" s="3" t="s">
        <v>12</v>
      </c>
      <c r="DC1" s="3" t="s">
        <v>13</v>
      </c>
      <c r="DD1" s="3" t="s">
        <v>14</v>
      </c>
      <c r="DE1" s="3" t="s">
        <v>15</v>
      </c>
      <c r="DF1" s="3" t="s">
        <v>16</v>
      </c>
      <c r="DG1" s="3" t="s">
        <v>17</v>
      </c>
      <c r="DH1" s="3" t="s">
        <v>18</v>
      </c>
      <c r="DI1" s="3" t="s">
        <v>19</v>
      </c>
      <c r="DJ1" s="3" t="s">
        <v>20</v>
      </c>
      <c r="DK1" s="3" t="s">
        <v>21</v>
      </c>
      <c r="DL1" s="3" t="s">
        <v>22</v>
      </c>
      <c r="DM1" s="3" t="s">
        <v>23</v>
      </c>
      <c r="DN1" s="3" t="s">
        <v>24</v>
      </c>
      <c r="DO1" s="3" t="s">
        <v>25</v>
      </c>
      <c r="DP1" s="3" t="s">
        <v>26</v>
      </c>
      <c r="DQ1" s="3" t="s">
        <v>27</v>
      </c>
      <c r="DR1" s="3" t="s">
        <v>28</v>
      </c>
      <c r="DS1" s="3" t="s">
        <v>29</v>
      </c>
      <c r="DT1" s="3" t="s">
        <v>30</v>
      </c>
      <c r="DU1" s="3" t="s">
        <v>31</v>
      </c>
      <c r="DV1" s="3" t="s">
        <v>32</v>
      </c>
      <c r="DW1" s="3" t="s">
        <v>33</v>
      </c>
      <c r="DX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CN2" s="285">
        <v>1.1463000000000001</v>
      </c>
      <c r="CO2" s="4" t="s">
        <v>36</v>
      </c>
      <c r="CP2" s="55">
        <v>1.14428</v>
      </c>
      <c r="CQ2" s="6">
        <v>5.9999999999999995E-4</v>
      </c>
      <c r="CR2" s="6"/>
      <c r="CS2" s="6"/>
      <c r="CT2" s="6">
        <v>-1.6999999999999999E-3</v>
      </c>
      <c r="CU2" s="6">
        <v>-3.0000000000000001E-3</v>
      </c>
      <c r="CV2" s="6">
        <v>-3.7000000000000002E-3</v>
      </c>
      <c r="CW2" s="6">
        <v>-2.0999999999999999E-3</v>
      </c>
      <c r="CX2" s="6">
        <v>-1.2999999999999999E-3</v>
      </c>
      <c r="CY2" s="6"/>
      <c r="CZ2" s="6"/>
      <c r="DA2" s="6">
        <v>-4.0000000000000001E-3</v>
      </c>
      <c r="DB2" s="6">
        <v>4.7000000000000002E-3</v>
      </c>
      <c r="DC2" s="6">
        <v>-5.4999999999999997E-3</v>
      </c>
      <c r="DD2" s="6">
        <v>2.8999999999999998E-3</v>
      </c>
      <c r="DE2" s="6">
        <v>-4.0000000000000002E-4</v>
      </c>
      <c r="DF2" s="6"/>
      <c r="DG2" s="6"/>
      <c r="DH2" s="6">
        <v>1.8E-3</v>
      </c>
      <c r="DI2" s="6">
        <v>2.8E-3</v>
      </c>
      <c r="DJ2" s="6">
        <v>-2.0000000000000001E-4</v>
      </c>
      <c r="DK2" s="6">
        <v>-4.0000000000000002E-4</v>
      </c>
      <c r="DL2" s="6">
        <v>-2.9999999999999997E-4</v>
      </c>
      <c r="DM2" s="6"/>
      <c r="DN2" s="6"/>
      <c r="DO2" s="6">
        <v>2.3E-3</v>
      </c>
      <c r="DP2" s="279">
        <v>6.9999999999999999E-4</v>
      </c>
      <c r="DQ2" s="6"/>
      <c r="DR2" s="6"/>
      <c r="DS2" s="6"/>
      <c r="DT2" s="6"/>
      <c r="DU2" s="6"/>
      <c r="DV2" s="7">
        <f t="shared" ref="DV2:DV37" si="3">MIN(CQ2:DU2)</f>
        <v>-5.4999999999999997E-3</v>
      </c>
      <c r="DW2" s="7">
        <f t="shared" ref="DW2:DW37" si="4">AVERAGE(CQ2:DU2)</f>
        <v>-3.7777777777777777E-4</v>
      </c>
      <c r="DX2" s="7">
        <f t="shared" ref="DX2:DX37" si="5">MAX(CQ2:DU2)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CN3" s="285">
        <v>1.2757000000000001</v>
      </c>
      <c r="CO3" s="4" t="s">
        <v>37</v>
      </c>
      <c r="CP3" s="55">
        <v>1.3101</v>
      </c>
      <c r="CQ3" s="6">
        <v>-1.9E-3</v>
      </c>
      <c r="CR3" s="6"/>
      <c r="CS3" s="6"/>
      <c r="CT3" s="6">
        <v>-3.0999999999999999E-3</v>
      </c>
      <c r="CU3" s="6">
        <v>-6.4999999999999997E-3</v>
      </c>
      <c r="CV3" s="6">
        <v>-6.9999999999999999E-4</v>
      </c>
      <c r="CW3" s="6">
        <v>1.6000000000000001E-3</v>
      </c>
      <c r="CX3" s="6">
        <v>-1.1000000000000001E-3</v>
      </c>
      <c r="CY3" s="6"/>
      <c r="CZ3" s="8"/>
      <c r="DA3" s="6">
        <v>-6.1999999999999998E-3</v>
      </c>
      <c r="DB3" s="6">
        <v>3.0000000000000001E-3</v>
      </c>
      <c r="DC3" s="6">
        <v>-3.3E-3</v>
      </c>
      <c r="DD3" s="6">
        <v>-3.5999999999999999E-3</v>
      </c>
      <c r="DE3" s="6">
        <v>6.7000000000000002E-3</v>
      </c>
      <c r="DF3" s="6"/>
      <c r="DG3" s="8"/>
      <c r="DH3" s="6">
        <v>2.8E-3</v>
      </c>
      <c r="DI3" s="6">
        <v>1.0800000000000001E-2</v>
      </c>
      <c r="DJ3" s="6">
        <v>-1.1999999999999999E-3</v>
      </c>
      <c r="DK3" s="6">
        <v>-1.4E-3</v>
      </c>
      <c r="DL3" s="6">
        <v>1.1000000000000001E-3</v>
      </c>
      <c r="DM3" s="6"/>
      <c r="DN3" s="6"/>
      <c r="DO3" s="6">
        <v>3.3999999999999998E-3</v>
      </c>
      <c r="DP3" s="279">
        <v>8.0000000000000002E-3</v>
      </c>
      <c r="DQ3" s="6"/>
      <c r="DR3" s="6"/>
      <c r="DS3" s="6"/>
      <c r="DT3" s="6"/>
      <c r="DU3" s="6"/>
      <c r="DV3" s="7">
        <f t="shared" si="3"/>
        <v>-6.4999999999999997E-3</v>
      </c>
      <c r="DW3" s="7">
        <f t="shared" si="4"/>
        <v>4.6666666666666682E-4</v>
      </c>
      <c r="DX3" s="7">
        <f t="shared" si="5"/>
        <v>1.0800000000000001E-2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CN4" s="285">
        <v>0.98160000000000003</v>
      </c>
      <c r="CO4" s="4" t="s">
        <v>38</v>
      </c>
      <c r="CP4" s="55">
        <v>0.99428000000000005</v>
      </c>
      <c r="CQ4" s="6">
        <v>1E-3</v>
      </c>
      <c r="CR4" s="6"/>
      <c r="CS4" s="6"/>
      <c r="CT4" s="6">
        <v>2.7000000000000001E-3</v>
      </c>
      <c r="CU4" s="6">
        <v>2.3E-3</v>
      </c>
      <c r="CV4" s="6">
        <v>2.5999999999999999E-3</v>
      </c>
      <c r="CW4" s="6">
        <v>1E-4</v>
      </c>
      <c r="CX4" s="6">
        <v>-2E-3</v>
      </c>
      <c r="CY4" s="6"/>
      <c r="CZ4" s="8"/>
      <c r="DA4" s="6">
        <v>4.0000000000000001E-3</v>
      </c>
      <c r="DB4" s="6">
        <v>2.8999999999999998E-3</v>
      </c>
      <c r="DC4" s="6">
        <v>2.7000000000000001E-3</v>
      </c>
      <c r="DD4" s="6">
        <v>-3.8999999999999998E-3</v>
      </c>
      <c r="DE4" s="6">
        <v>1E-4</v>
      </c>
      <c r="DF4" s="6"/>
      <c r="DG4" s="8"/>
      <c r="DH4" s="6">
        <v>-8.0000000000000004E-4</v>
      </c>
      <c r="DI4" s="6">
        <v>-3.0000000000000001E-3</v>
      </c>
      <c r="DJ4" s="6">
        <v>0</v>
      </c>
      <c r="DK4" s="6">
        <v>5.0000000000000001E-4</v>
      </c>
      <c r="DL4" s="6">
        <v>-4.0000000000000002E-4</v>
      </c>
      <c r="DM4" s="6"/>
      <c r="DN4" s="6"/>
      <c r="DO4" s="6">
        <v>6.9999999999999999E-4</v>
      </c>
      <c r="DP4" s="279">
        <v>2.9999999999999997E-4</v>
      </c>
      <c r="DQ4" s="6"/>
      <c r="DR4" s="6"/>
      <c r="DS4" s="6"/>
      <c r="DT4" s="6"/>
      <c r="DU4" s="6"/>
      <c r="DV4" s="7">
        <f t="shared" si="3"/>
        <v>-3.8999999999999998E-3</v>
      </c>
      <c r="DW4" s="7">
        <f t="shared" si="4"/>
        <v>5.4444444444444419E-4</v>
      </c>
      <c r="DX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CN5" s="285">
        <v>109.613</v>
      </c>
      <c r="CO5" s="4" t="s">
        <v>39</v>
      </c>
      <c r="CP5" s="55">
        <v>108.76900000000001</v>
      </c>
      <c r="CQ5" s="6">
        <v>5.7999999999999996E-3</v>
      </c>
      <c r="CR5" s="6"/>
      <c r="CS5" s="6"/>
      <c r="CT5" s="6">
        <v>3.8E-3</v>
      </c>
      <c r="CU5" s="6">
        <v>1E-3</v>
      </c>
      <c r="CV5" s="6">
        <v>4.0000000000000002E-4</v>
      </c>
      <c r="CW5" s="6">
        <v>-1.6999999999999999E-3</v>
      </c>
      <c r="CX5" s="6">
        <v>-4.0000000000000002E-4</v>
      </c>
      <c r="CY5" s="6"/>
      <c r="CZ5" s="8"/>
      <c r="DA5" s="6">
        <v>5.7000000000000002E-3</v>
      </c>
      <c r="DB5" s="6">
        <v>1E-3</v>
      </c>
      <c r="DC5" s="6">
        <v>4.7000000000000002E-3</v>
      </c>
      <c r="DD5" s="6">
        <v>-4.1999999999999997E-3</v>
      </c>
      <c r="DE5" s="6">
        <v>-2.9999999999999997E-4</v>
      </c>
      <c r="DF5" s="6"/>
      <c r="DG5" s="8"/>
      <c r="DH5" s="6">
        <v>1.4E-3</v>
      </c>
      <c r="DI5" s="6">
        <v>-2.9999999999999997E-4</v>
      </c>
      <c r="DJ5" s="6">
        <v>2.3999999999999998E-3</v>
      </c>
      <c r="DK5" s="6">
        <v>-1.2999999999999999E-3</v>
      </c>
      <c r="DL5" s="6">
        <v>-5.9999999999999995E-4</v>
      </c>
      <c r="DM5" s="6"/>
      <c r="DN5" s="6"/>
      <c r="DO5" s="6">
        <v>3.5999999999999999E-3</v>
      </c>
      <c r="DP5" s="279">
        <v>-1.6000000000000001E-3</v>
      </c>
      <c r="DQ5" s="6"/>
      <c r="DR5" s="6"/>
      <c r="DS5" s="6"/>
      <c r="DT5" s="6"/>
      <c r="DU5" s="6"/>
      <c r="DV5" s="7">
        <f t="shared" si="3"/>
        <v>-4.1999999999999997E-3</v>
      </c>
      <c r="DW5" s="7">
        <f t="shared" si="4"/>
        <v>1.0777777777777773E-3</v>
      </c>
      <c r="DX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CN6" s="285">
        <v>0.70489999999999997</v>
      </c>
      <c r="CO6" s="4" t="s">
        <v>40</v>
      </c>
      <c r="CP6" s="55">
        <v>0.72548000000000001</v>
      </c>
      <c r="CQ6" s="6">
        <v>-3.8E-3</v>
      </c>
      <c r="CR6" s="6"/>
      <c r="CS6" s="6"/>
      <c r="CT6" s="6">
        <v>-2.8999999999999998E-3</v>
      </c>
      <c r="CU6" s="6">
        <v>1.1000000000000001E-3</v>
      </c>
      <c r="CV6" s="6">
        <v>-1.72E-2</v>
      </c>
      <c r="CW6" s="6">
        <v>-2.0000000000000001E-4</v>
      </c>
      <c r="CX6" s="6">
        <v>-1.9E-3</v>
      </c>
      <c r="CY6" s="6"/>
      <c r="CZ6" s="8"/>
      <c r="DA6" s="6">
        <v>-3.2000000000000002E-3</v>
      </c>
      <c r="DB6" s="6">
        <v>4.7999999999999996E-3</v>
      </c>
      <c r="DC6" s="6">
        <v>-6.9999999999999999E-4</v>
      </c>
      <c r="DD6" s="6">
        <v>2.2000000000000001E-3</v>
      </c>
      <c r="DE6" s="6">
        <v>4.8999999999999998E-3</v>
      </c>
      <c r="DF6" s="6"/>
      <c r="DG6" s="8"/>
      <c r="DH6" s="6">
        <v>-1.1000000000000001E-3</v>
      </c>
      <c r="DI6" s="6">
        <v>4.8999999999999998E-3</v>
      </c>
      <c r="DJ6" s="6">
        <v>0</v>
      </c>
      <c r="DK6" s="6">
        <v>-1.01E-2</v>
      </c>
      <c r="DL6" s="6">
        <v>5.3E-3</v>
      </c>
      <c r="DM6" s="6"/>
      <c r="DN6" s="6"/>
      <c r="DO6" s="6">
        <v>6.1999999999999998E-3</v>
      </c>
      <c r="DP6" s="279">
        <v>-2.3E-3</v>
      </c>
      <c r="DQ6" s="6"/>
      <c r="DR6" s="6"/>
      <c r="DS6" s="6"/>
      <c r="DT6" s="6"/>
      <c r="DU6" s="6"/>
      <c r="DV6" s="7">
        <f t="shared" si="3"/>
        <v>-1.72E-2</v>
      </c>
      <c r="DW6" s="7">
        <f t="shared" si="4"/>
        <v>-7.7777777777777773E-4</v>
      </c>
      <c r="DX6" s="7">
        <f t="shared" si="5"/>
        <v>6.1999999999999998E-3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CN7" s="285">
        <v>0.67154999999999998</v>
      </c>
      <c r="CO7" s="4" t="s">
        <v>41</v>
      </c>
      <c r="CP7" s="55">
        <v>0.69093000000000004</v>
      </c>
      <c r="CQ7" s="6">
        <v>-3.0999999999999999E-3</v>
      </c>
      <c r="CR7" s="6"/>
      <c r="CS7" s="6"/>
      <c r="CT7" s="6">
        <v>-1E-3</v>
      </c>
      <c r="CU7" s="6">
        <v>1.5E-3</v>
      </c>
      <c r="CV7" s="6">
        <v>-1.7399999999999999E-2</v>
      </c>
      <c r="CW7" s="6">
        <v>-3.5999999999999999E-3</v>
      </c>
      <c r="CX7" s="6">
        <v>0</v>
      </c>
      <c r="CY7" s="6"/>
      <c r="CZ7" s="8"/>
      <c r="DA7" s="6">
        <v>-1.1000000000000001E-3</v>
      </c>
      <c r="DB7" s="6">
        <v>6.9999999999999999E-4</v>
      </c>
      <c r="DC7" s="6">
        <v>8.8999999999999999E-3</v>
      </c>
      <c r="DD7" s="6">
        <v>6.0000000000000001E-3</v>
      </c>
      <c r="DE7" s="6">
        <v>3.8E-3</v>
      </c>
      <c r="DF7" s="6"/>
      <c r="DG7" s="8"/>
      <c r="DH7" s="6">
        <v>-1E-3</v>
      </c>
      <c r="DI7" s="6">
        <v>5.1000000000000004E-3</v>
      </c>
      <c r="DJ7" s="6">
        <v>-3.7000000000000002E-3</v>
      </c>
      <c r="DK7" s="6">
        <v>-7.4999999999999997E-3</v>
      </c>
      <c r="DL7" s="6">
        <v>6.7000000000000002E-3</v>
      </c>
      <c r="DM7" s="6"/>
      <c r="DN7" s="6"/>
      <c r="DO7" s="6">
        <v>6.3E-3</v>
      </c>
      <c r="DP7" s="279">
        <v>-4.0000000000000002E-4</v>
      </c>
      <c r="DQ7" s="6"/>
      <c r="DR7" s="6"/>
      <c r="DS7" s="6"/>
      <c r="DT7" s="6"/>
      <c r="DU7" s="6"/>
      <c r="DV7" s="7">
        <f t="shared" si="3"/>
        <v>-1.7399999999999999E-2</v>
      </c>
      <c r="DW7" s="7">
        <f t="shared" si="4"/>
        <v>1.1111111111111245E-5</v>
      </c>
      <c r="DX7" s="7">
        <f t="shared" si="5"/>
        <v>8.8999999999999999E-3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CN8" s="285">
        <v>1.3637999999999999</v>
      </c>
      <c r="CO8" s="4" t="s">
        <v>42</v>
      </c>
      <c r="CP8" s="55">
        <v>1.31351</v>
      </c>
      <c r="CQ8" s="6">
        <v>-2.3E-3</v>
      </c>
      <c r="CR8" s="6"/>
      <c r="CS8" s="6"/>
      <c r="CT8" s="6">
        <v>1.1999999999999999E-3</v>
      </c>
      <c r="CU8" s="6">
        <v>1.6000000000000001E-3</v>
      </c>
      <c r="CV8" s="6">
        <v>6.7000000000000002E-3</v>
      </c>
      <c r="CW8" s="6">
        <v>7.0000000000000001E-3</v>
      </c>
      <c r="CX8" s="6">
        <v>-2.8E-3</v>
      </c>
      <c r="CY8" s="6"/>
      <c r="CZ8" s="9"/>
      <c r="DA8" s="6">
        <v>2E-3</v>
      </c>
      <c r="DB8" s="6">
        <v>-4.8999999999999998E-3</v>
      </c>
      <c r="DC8" s="6">
        <v>1.6000000000000001E-3</v>
      </c>
      <c r="DD8" s="6">
        <v>3.2000000000000002E-3</v>
      </c>
      <c r="DE8" s="6">
        <v>-3.5000000000000001E-3</v>
      </c>
      <c r="DF8" s="6"/>
      <c r="DG8" s="9"/>
      <c r="DH8" s="6">
        <v>-4.0000000000000002E-4</v>
      </c>
      <c r="DI8" s="6">
        <v>-2E-3</v>
      </c>
      <c r="DJ8" s="6">
        <v>-2.5999999999999999E-3</v>
      </c>
      <c r="DK8" s="6">
        <v>3.8E-3</v>
      </c>
      <c r="DL8" s="6">
        <v>-6.1999999999999998E-3</v>
      </c>
      <c r="DM8" s="6"/>
      <c r="DN8" s="10"/>
      <c r="DO8" s="6">
        <v>4.1000000000000003E-3</v>
      </c>
      <c r="DP8" s="279">
        <v>2.3E-3</v>
      </c>
      <c r="DQ8" s="6"/>
      <c r="DR8" s="6"/>
      <c r="DS8" s="6"/>
      <c r="DT8" s="6"/>
      <c r="DU8" s="6"/>
      <c r="DV8" s="7">
        <f t="shared" si="3"/>
        <v>-6.1999999999999998E-3</v>
      </c>
      <c r="DW8" s="7">
        <f t="shared" si="4"/>
        <v>4.8888888888888897E-4</v>
      </c>
      <c r="DX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CM9" s="11" t="s">
        <v>43</v>
      </c>
      <c r="CN9" s="286"/>
      <c r="CO9" s="11" t="s">
        <v>43</v>
      </c>
      <c r="CP9" s="12"/>
      <c r="CQ9" s="13">
        <f>SUM( -CQ2, -CQ3,CQ4,CQ5, -CQ6, -CQ7,CQ8)</f>
        <v>1.2699999999999999E-2</v>
      </c>
      <c r="CR9" s="13">
        <f t="shared" ref="CR9:DA9" si="15">SUM( -CR2, -CR3,CR4,CR5, -CR6, -CR7,CR8)</f>
        <v>0</v>
      </c>
      <c r="CS9" s="13">
        <f t="shared" si="15"/>
        <v>0</v>
      </c>
      <c r="CT9" s="13">
        <f t="shared" si="15"/>
        <v>1.6399999999999998E-2</v>
      </c>
      <c r="CU9" s="13">
        <f t="shared" si="15"/>
        <v>1.18E-2</v>
      </c>
      <c r="CV9" s="13">
        <f t="shared" si="15"/>
        <v>4.8699999999999993E-2</v>
      </c>
      <c r="CW9" s="13">
        <f t="shared" si="15"/>
        <v>9.7000000000000003E-3</v>
      </c>
      <c r="CX9" s="13">
        <f t="shared" si="15"/>
        <v>-8.9999999999999976E-4</v>
      </c>
      <c r="CY9" s="13">
        <f t="shared" si="15"/>
        <v>0</v>
      </c>
      <c r="CZ9" s="13">
        <f t="shared" si="15"/>
        <v>0</v>
      </c>
      <c r="DA9" s="13">
        <f t="shared" si="15"/>
        <v>2.6200000000000001E-2</v>
      </c>
      <c r="DB9" s="13">
        <f>SUM( -DB2, -DB3,DB4,DB5, -DB6, -DB7,DB8)</f>
        <v>-1.4199999999999999E-2</v>
      </c>
      <c r="DC9" s="13">
        <f>SUM( -DC2, -DC3,DC4,DC5, -DC6, -DC7,DC8)</f>
        <v>9.5999999999999992E-3</v>
      </c>
      <c r="DD9" s="13">
        <f>SUM( -DD2, -DD3,DD4,DD5, -DD6, -DD7,DD8)</f>
        <v>-1.24E-2</v>
      </c>
      <c r="DE9" s="13">
        <f>SUM( -DE2, -DE3,DE4,DE5, -DE6, -DE7,DE8)</f>
        <v>-1.8700000000000001E-2</v>
      </c>
      <c r="DF9" s="13">
        <f>SUM( -DF2, -DF3,DF4,DF5, -DF6, -DF7,DF8)</f>
        <v>0</v>
      </c>
      <c r="DG9" s="13">
        <f t="shared" ref="DG9:DH9" si="16">SUM( -DG2, -DG3,DG4,DG5, -DG6, -DG7,DG8)</f>
        <v>0</v>
      </c>
      <c r="DH9" s="13">
        <f t="shared" si="16"/>
        <v>-2.3E-3</v>
      </c>
      <c r="DI9" s="13">
        <f>SUM( -DI2, -DI3,DI4,DI5, -DI6, -DI7,DI8)</f>
        <v>-2.8900000000000002E-2</v>
      </c>
      <c r="DJ9" s="13">
        <f>SUM( -DJ2, -DJ3,DJ4,DJ5, -DJ6, -DJ7,DJ8)</f>
        <v>4.8999999999999998E-3</v>
      </c>
      <c r="DK9" s="13">
        <f>SUM( -DK2, -DK3,DK4,DK5, -DK6, -DK7,DK8)</f>
        <v>2.24E-2</v>
      </c>
      <c r="DL9" s="13">
        <f>SUM( -DL2, -DL3,DL4,DL5, -DL6, -DL7,DL8)</f>
        <v>-0.02</v>
      </c>
      <c r="DM9" s="13">
        <f>SUM( -DM2, -DM3,DM4,DM5, -DM6, -DM7,DM8)</f>
        <v>0</v>
      </c>
      <c r="DN9" s="13">
        <f t="shared" ref="DN9:DU9" si="17">SUM( -DN2, -DN3,DN4,DN5, -DN6, -DN7,DN8)</f>
        <v>0</v>
      </c>
      <c r="DO9" s="13">
        <f t="shared" si="17"/>
        <v>-9.7999999999999997E-3</v>
      </c>
      <c r="DP9" s="13">
        <f t="shared" si="17"/>
        <v>-5.0000000000000001E-3</v>
      </c>
      <c r="DQ9" s="13">
        <f t="shared" si="17"/>
        <v>0</v>
      </c>
      <c r="DR9" s="13">
        <f t="shared" si="17"/>
        <v>0</v>
      </c>
      <c r="DS9" s="13">
        <f t="shared" si="17"/>
        <v>0</v>
      </c>
      <c r="DT9" s="13">
        <f t="shared" si="17"/>
        <v>0</v>
      </c>
      <c r="DU9" s="13">
        <f t="shared" si="17"/>
        <v>0</v>
      </c>
      <c r="DV9" s="7">
        <f t="shared" si="3"/>
        <v>-2.8900000000000002E-2</v>
      </c>
      <c r="DW9" s="7">
        <f t="shared" si="4"/>
        <v>1.6193548387096765E-3</v>
      </c>
      <c r="DX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CM10" s="18" t="s">
        <v>50</v>
      </c>
      <c r="CN10" s="285">
        <v>0.89770000000000005</v>
      </c>
      <c r="CO10" s="4" t="s">
        <v>44</v>
      </c>
      <c r="CP10" s="55">
        <v>0.87333000000000005</v>
      </c>
      <c r="CQ10" s="6">
        <v>2.5000000000000001E-3</v>
      </c>
      <c r="CR10" s="6"/>
      <c r="CS10" s="6"/>
      <c r="CT10" s="6">
        <v>1.9E-3</v>
      </c>
      <c r="CU10" s="6">
        <v>3.8E-3</v>
      </c>
      <c r="CV10" s="6">
        <v>-2.7000000000000001E-3</v>
      </c>
      <c r="CW10" s="6">
        <v>-3.3999999999999998E-3</v>
      </c>
      <c r="CX10" s="6">
        <v>1E-4</v>
      </c>
      <c r="CY10" s="6"/>
      <c r="CZ10" s="14"/>
      <c r="DA10" s="6">
        <v>2.5999999999999999E-3</v>
      </c>
      <c r="DB10" s="6">
        <v>2E-3</v>
      </c>
      <c r="DC10" s="6">
        <v>-2E-3</v>
      </c>
      <c r="DD10" s="6">
        <v>6.7000000000000002E-3</v>
      </c>
      <c r="DE10" s="6">
        <v>-7.1000000000000004E-3</v>
      </c>
      <c r="DF10" s="6"/>
      <c r="DG10" s="14"/>
      <c r="DH10" s="6">
        <v>-6.9999999999999999E-4</v>
      </c>
      <c r="DI10" s="6">
        <v>-7.6E-3</v>
      </c>
      <c r="DJ10" s="6">
        <v>1.1000000000000001E-3</v>
      </c>
      <c r="DK10" s="6">
        <v>8.9999999999999998E-4</v>
      </c>
      <c r="DL10" s="6">
        <v>-1.1999999999999999E-3</v>
      </c>
      <c r="DM10" s="6"/>
      <c r="DN10" s="15"/>
      <c r="DO10" s="6">
        <v>-5.9999999999999995E-4</v>
      </c>
      <c r="DP10" s="279">
        <v>-6.8999999999999999E-3</v>
      </c>
      <c r="DQ10" s="6"/>
      <c r="DR10" s="6"/>
      <c r="DS10" s="6"/>
      <c r="DT10" s="6"/>
      <c r="DU10" s="6"/>
      <c r="DV10" s="16">
        <f t="shared" si="3"/>
        <v>-7.6E-3</v>
      </c>
      <c r="DW10" s="16">
        <f t="shared" si="4"/>
        <v>-5.888888888888889E-4</v>
      </c>
      <c r="DX10" s="16">
        <f t="shared" si="5"/>
        <v>6.7000000000000002E-3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CM11" s="23" t="s">
        <v>56</v>
      </c>
      <c r="CN11" s="285">
        <v>1.1255999999999999</v>
      </c>
      <c r="CO11" s="4" t="s">
        <v>45</v>
      </c>
      <c r="CP11" s="55">
        <v>1.1378200000000001</v>
      </c>
      <c r="CQ11" s="6">
        <v>1.6000000000000001E-3</v>
      </c>
      <c r="CR11" s="6"/>
      <c r="CS11" s="6"/>
      <c r="CT11" s="6">
        <v>1.5E-3</v>
      </c>
      <c r="CU11" s="6">
        <v>-5.0000000000000001E-4</v>
      </c>
      <c r="CV11" s="6">
        <v>-1E-3</v>
      </c>
      <c r="CW11" s="6">
        <v>-2.0999999999999999E-3</v>
      </c>
      <c r="CX11" s="6">
        <v>-2.5999999999999999E-3</v>
      </c>
      <c r="CY11" s="6"/>
      <c r="CZ11" s="8"/>
      <c r="DA11" s="6">
        <v>-1E-4</v>
      </c>
      <c r="DB11" s="6">
        <v>7.1000000000000004E-3</v>
      </c>
      <c r="DC11" s="6">
        <v>-2.5000000000000001E-3</v>
      </c>
      <c r="DD11" s="6">
        <v>-8.0000000000000004E-4</v>
      </c>
      <c r="DE11" s="6">
        <v>-5.0000000000000001E-4</v>
      </c>
      <c r="DF11" s="6"/>
      <c r="DG11" s="8"/>
      <c r="DH11" s="6">
        <v>2E-3</v>
      </c>
      <c r="DI11" s="6">
        <v>-4.0000000000000002E-4</v>
      </c>
      <c r="DJ11" s="6">
        <v>-2.9999999999999997E-4</v>
      </c>
      <c r="DK11" s="6">
        <v>4.0000000000000002E-4</v>
      </c>
      <c r="DL11" s="6">
        <v>-5.0000000000000001E-4</v>
      </c>
      <c r="DM11" s="6"/>
      <c r="DN11" s="6"/>
      <c r="DO11" s="6">
        <v>2.2000000000000001E-3</v>
      </c>
      <c r="DP11" s="279">
        <v>1E-3</v>
      </c>
      <c r="DQ11" s="6"/>
      <c r="DR11" s="6"/>
      <c r="DS11" s="6"/>
      <c r="DT11" s="6"/>
      <c r="DU11" s="6"/>
      <c r="DV11" s="16">
        <f t="shared" si="3"/>
        <v>-2.5999999999999999E-3</v>
      </c>
      <c r="DW11" s="16">
        <f t="shared" si="4"/>
        <v>2.5000000000000006E-4</v>
      </c>
      <c r="DX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CM12" s="27" t="s">
        <v>61</v>
      </c>
      <c r="CN12" s="285">
        <v>125.81</v>
      </c>
      <c r="CO12" s="4" t="s">
        <v>46</v>
      </c>
      <c r="CP12" s="55">
        <v>124.464</v>
      </c>
      <c r="CQ12" s="6">
        <v>6.4000000000000003E-3</v>
      </c>
      <c r="CR12" s="6"/>
      <c r="CS12" s="6"/>
      <c r="CT12" s="6">
        <v>2.3999999999999998E-3</v>
      </c>
      <c r="CU12" s="6">
        <v>-1.8E-3</v>
      </c>
      <c r="CV12" s="6">
        <v>-3.2000000000000002E-3</v>
      </c>
      <c r="CW12" s="6">
        <v>-3.5000000000000001E-3</v>
      </c>
      <c r="CX12" s="6">
        <v>-1.6000000000000001E-3</v>
      </c>
      <c r="CY12" s="6"/>
      <c r="CZ12" s="8"/>
      <c r="DA12" s="6">
        <v>1.6000000000000001E-3</v>
      </c>
      <c r="DB12" s="6">
        <v>5.3E-3</v>
      </c>
      <c r="DC12" s="6">
        <v>-4.0000000000000002E-4</v>
      </c>
      <c r="DD12" s="6">
        <v>-1.5E-3</v>
      </c>
      <c r="DE12" s="6">
        <v>-6.9999999999999999E-4</v>
      </c>
      <c r="DF12" s="6"/>
      <c r="DG12" s="8"/>
      <c r="DH12" s="6">
        <v>3.3999999999999998E-3</v>
      </c>
      <c r="DI12" s="6">
        <v>2.5999999999999999E-3</v>
      </c>
      <c r="DJ12" s="6">
        <v>2.3E-3</v>
      </c>
      <c r="DK12" s="6">
        <v>-1.5E-3</v>
      </c>
      <c r="DL12" s="6">
        <v>-6.9999999999999999E-4</v>
      </c>
      <c r="DM12" s="6"/>
      <c r="DN12" s="6"/>
      <c r="DO12" s="6">
        <v>6.3E-3</v>
      </c>
      <c r="DP12" s="279">
        <v>-1E-3</v>
      </c>
      <c r="DQ12" s="6"/>
      <c r="DR12" s="6"/>
      <c r="DS12" s="6"/>
      <c r="DT12" s="6"/>
      <c r="DU12" s="6"/>
      <c r="DV12" s="16">
        <f t="shared" si="3"/>
        <v>-3.5000000000000001E-3</v>
      </c>
      <c r="DW12" s="16">
        <f t="shared" si="4"/>
        <v>8.0000000000000015E-4</v>
      </c>
      <c r="DX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CM13" s="32" t="s">
        <v>66</v>
      </c>
      <c r="CN13" s="285">
        <v>1.6263000000000001</v>
      </c>
      <c r="CO13" s="4" t="s">
        <v>47</v>
      </c>
      <c r="CP13" s="55">
        <v>1.5771999999999999</v>
      </c>
      <c r="CQ13" s="6">
        <v>4.4999999999999997E-3</v>
      </c>
      <c r="CR13" s="6"/>
      <c r="CS13" s="6"/>
      <c r="CT13" s="6">
        <v>1.8E-3</v>
      </c>
      <c r="CU13" s="6">
        <v>-3.7000000000000002E-3</v>
      </c>
      <c r="CV13" s="6">
        <v>1.43E-2</v>
      </c>
      <c r="CW13" s="6">
        <v>-1.6999999999999999E-3</v>
      </c>
      <c r="CX13" s="6">
        <v>8.0000000000000004E-4</v>
      </c>
      <c r="CY13" s="6"/>
      <c r="CZ13" s="8"/>
      <c r="DA13" s="6">
        <v>-1E-4</v>
      </c>
      <c r="DB13" s="6">
        <v>-1E-4</v>
      </c>
      <c r="DC13" s="6">
        <v>-4.5999999999999999E-3</v>
      </c>
      <c r="DD13" s="6">
        <v>1.1999999999999999E-3</v>
      </c>
      <c r="DE13" s="6">
        <v>-5.1000000000000004E-3</v>
      </c>
      <c r="DF13" s="6"/>
      <c r="DG13" s="8"/>
      <c r="DH13" s="6">
        <v>3.8E-3</v>
      </c>
      <c r="DI13" s="6">
        <v>-1.8E-3</v>
      </c>
      <c r="DJ13" s="6">
        <v>2.0000000000000001E-4</v>
      </c>
      <c r="DK13" s="6">
        <v>9.9000000000000008E-3</v>
      </c>
      <c r="DL13" s="6">
        <v>-5.1000000000000004E-3</v>
      </c>
      <c r="DM13" s="6"/>
      <c r="DN13" s="6"/>
      <c r="DO13" s="6">
        <v>-3.3E-3</v>
      </c>
      <c r="DP13" s="279">
        <v>3.5000000000000001E-3</v>
      </c>
      <c r="DQ13" s="6"/>
      <c r="DR13" s="17"/>
      <c r="DS13" s="6"/>
      <c r="DT13" s="6"/>
      <c r="DU13" s="6"/>
      <c r="DV13" s="16">
        <f t="shared" si="3"/>
        <v>-5.1000000000000004E-3</v>
      </c>
      <c r="DW13" s="16">
        <f t="shared" si="4"/>
        <v>8.0555555555555545E-4</v>
      </c>
      <c r="DX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CM14" s="36" t="s">
        <v>69</v>
      </c>
      <c r="CN14" s="285">
        <v>1.7045999999999999</v>
      </c>
      <c r="CO14" s="4" t="s">
        <v>48</v>
      </c>
      <c r="CP14" s="55">
        <v>1.6559999999999999</v>
      </c>
      <c r="CQ14" s="6">
        <v>3.7000000000000002E-3</v>
      </c>
      <c r="CR14" s="6"/>
      <c r="CS14" s="6"/>
      <c r="CT14" s="6">
        <v>-1E-4</v>
      </c>
      <c r="CU14" s="6">
        <v>-3.3E-3</v>
      </c>
      <c r="CV14" s="6">
        <v>1.54E-2</v>
      </c>
      <c r="CW14" s="6">
        <v>1.6999999999999999E-3</v>
      </c>
      <c r="CX14" s="6">
        <v>-6.9999999999999999E-4</v>
      </c>
      <c r="CY14" s="17"/>
      <c r="CZ14" s="8"/>
      <c r="DA14" s="6">
        <v>-2E-3</v>
      </c>
      <c r="DB14" s="6">
        <v>4.1999999999999997E-3</v>
      </c>
      <c r="DC14" s="6">
        <v>-1.4200000000000001E-2</v>
      </c>
      <c r="DD14" s="6">
        <v>-2.7000000000000001E-3</v>
      </c>
      <c r="DE14" s="6">
        <v>-3.8999999999999998E-3</v>
      </c>
      <c r="DF14" s="6"/>
      <c r="DG14" s="8"/>
      <c r="DH14" s="6">
        <v>6.3E-3</v>
      </c>
      <c r="DI14" s="6">
        <v>-2.0999999999999999E-3</v>
      </c>
      <c r="DJ14" s="6">
        <v>4.0000000000000001E-3</v>
      </c>
      <c r="DK14" s="6">
        <v>7.4000000000000003E-3</v>
      </c>
      <c r="DL14" s="6">
        <v>-6.6E-3</v>
      </c>
      <c r="DM14" s="6"/>
      <c r="DN14" s="6"/>
      <c r="DO14" s="6">
        <v>-3.2000000000000002E-3</v>
      </c>
      <c r="DP14" s="279">
        <v>1.5E-3</v>
      </c>
      <c r="DQ14" s="6"/>
      <c r="DR14" s="6"/>
      <c r="DS14" s="6"/>
      <c r="DT14" s="6"/>
      <c r="DU14" s="6"/>
      <c r="DV14" s="16">
        <f t="shared" si="3"/>
        <v>-1.4200000000000001E-2</v>
      </c>
      <c r="DW14" s="16">
        <f t="shared" si="4"/>
        <v>3.0000000000000019E-4</v>
      </c>
      <c r="DX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CM15" s="42" t="s">
        <v>71</v>
      </c>
      <c r="CN15" s="285">
        <v>1.5636000000000001</v>
      </c>
      <c r="CO15" s="4" t="s">
        <v>49</v>
      </c>
      <c r="CP15" s="55">
        <v>1.50302</v>
      </c>
      <c r="CQ15" s="17">
        <v>-1.6000000000000001E-3</v>
      </c>
      <c r="CR15" s="6"/>
      <c r="CS15" s="6"/>
      <c r="CT15" s="6">
        <v>-4.0000000000000002E-4</v>
      </c>
      <c r="CU15" s="6">
        <v>-1.4E-3</v>
      </c>
      <c r="CV15" s="6">
        <v>3.0999999999999999E-3</v>
      </c>
      <c r="CW15" s="6">
        <v>4.8999999999999998E-3</v>
      </c>
      <c r="CX15" s="6">
        <v>-4.0000000000000001E-3</v>
      </c>
      <c r="CY15" s="6"/>
      <c r="CZ15" s="9"/>
      <c r="DA15" s="6">
        <v>-2E-3</v>
      </c>
      <c r="DB15" s="6">
        <v>-2.9999999999999997E-4</v>
      </c>
      <c r="DC15" s="6">
        <v>-4.0000000000000001E-3</v>
      </c>
      <c r="DD15" s="6">
        <v>6.1000000000000004E-3</v>
      </c>
      <c r="DE15" s="6">
        <v>-3.7000000000000002E-3</v>
      </c>
      <c r="DF15" s="6"/>
      <c r="DG15" s="9"/>
      <c r="DH15" s="6">
        <v>1.6999999999999999E-3</v>
      </c>
      <c r="DI15" s="6">
        <v>8.0000000000000004E-4</v>
      </c>
      <c r="DJ15" s="6">
        <v>-2.8999999999999998E-3</v>
      </c>
      <c r="DK15" s="6">
        <v>3.3999999999999998E-3</v>
      </c>
      <c r="DL15" s="6">
        <v>-6.1999999999999998E-3</v>
      </c>
      <c r="DM15" s="6"/>
      <c r="DN15" s="10"/>
      <c r="DO15" s="6">
        <v>6.4000000000000003E-3</v>
      </c>
      <c r="DP15" s="279">
        <v>3.0000000000000001E-3</v>
      </c>
      <c r="DQ15" s="6"/>
      <c r="DR15" s="6"/>
      <c r="DS15" s="6"/>
      <c r="DT15" s="6"/>
      <c r="DU15" s="6"/>
      <c r="DV15" s="16">
        <f t="shared" si="3"/>
        <v>-6.1999999999999998E-3</v>
      </c>
      <c r="DW15" s="16">
        <f t="shared" si="4"/>
        <v>1.6111111111111114E-4</v>
      </c>
      <c r="DX15" s="16">
        <f t="shared" si="5"/>
        <v>6.4000000000000003E-3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CM16" s="45" t="s">
        <v>72</v>
      </c>
      <c r="CN16" s="287"/>
      <c r="CO16" s="18" t="s">
        <v>50</v>
      </c>
      <c r="CP16" s="19"/>
      <c r="CQ16" s="20">
        <f>SUM(CQ2,CQ10:CQ15)</f>
        <v>1.7699999999999997E-2</v>
      </c>
      <c r="CR16" s="20">
        <f>SUM(CR2,CR10:CR15)</f>
        <v>0</v>
      </c>
      <c r="CS16" s="20">
        <f>SUM(CS2,CS10:CS15)</f>
        <v>0</v>
      </c>
      <c r="CT16" s="20">
        <f>SUM(CT2,CT10:CT15)</f>
        <v>5.3999999999999986E-3</v>
      </c>
      <c r="CU16" s="20">
        <f t="shared" ref="CU16:DA16" si="27">SUM(CU2,CU10:CU15)</f>
        <v>-9.9000000000000008E-3</v>
      </c>
      <c r="CV16" s="20">
        <f t="shared" si="27"/>
        <v>2.2199999999999998E-2</v>
      </c>
      <c r="CW16" s="20">
        <f t="shared" si="27"/>
        <v>-6.1999999999999989E-3</v>
      </c>
      <c r="CX16" s="20">
        <f t="shared" si="27"/>
        <v>-9.2999999999999992E-3</v>
      </c>
      <c r="CY16" s="20">
        <f t="shared" si="27"/>
        <v>0</v>
      </c>
      <c r="CZ16" s="20">
        <f t="shared" si="27"/>
        <v>0</v>
      </c>
      <c r="DA16" s="20">
        <f t="shared" si="27"/>
        <v>-4.0000000000000001E-3</v>
      </c>
      <c r="DB16" s="20">
        <f>SUM(DB2,DB10:DB15)</f>
        <v>2.2899999999999997E-2</v>
      </c>
      <c r="DC16" s="20">
        <f>SUM(DC2,DC10:DC15)</f>
        <v>-3.32E-2</v>
      </c>
      <c r="DD16" s="20">
        <f>SUM(DD2,DD10:DD15)</f>
        <v>1.1900000000000001E-2</v>
      </c>
      <c r="DE16" s="20">
        <f>SUM(DE2,DE10:DE15)</f>
        <v>-2.1400000000000002E-2</v>
      </c>
      <c r="DF16" s="20">
        <f>SUM(DF2,DF10:DF15)</f>
        <v>0</v>
      </c>
      <c r="DG16" s="20">
        <f t="shared" ref="DG16:DH16" si="28">SUM(DG2,DG10:DG15)</f>
        <v>0</v>
      </c>
      <c r="DH16" s="20">
        <f t="shared" si="28"/>
        <v>1.83E-2</v>
      </c>
      <c r="DI16" s="20">
        <f>SUM(DI2,DI10:DI15)</f>
        <v>-5.7000000000000002E-3</v>
      </c>
      <c r="DJ16" s="20">
        <f>SUM(DJ2,DJ10:DJ15)</f>
        <v>4.2000000000000006E-3</v>
      </c>
      <c r="DK16" s="20">
        <f>SUM(DK2,DK10:DK15)</f>
        <v>2.01E-2</v>
      </c>
      <c r="DL16" s="20">
        <f>SUM(DL2,DL10:DL15)</f>
        <v>-2.06E-2</v>
      </c>
      <c r="DM16" s="20">
        <f>SUM(DM2,DM10:DM15)</f>
        <v>0</v>
      </c>
      <c r="DN16" s="20">
        <f t="shared" ref="DN16:DO16" si="29">SUM(DN2,DN10:DN15)</f>
        <v>0</v>
      </c>
      <c r="DO16" s="20">
        <f t="shared" si="29"/>
        <v>1.0100000000000001E-2</v>
      </c>
      <c r="DP16" s="20">
        <f>SUM(DP2,DP10:DP15)</f>
        <v>1.8000000000000004E-3</v>
      </c>
      <c r="DQ16" s="20">
        <f>SUM(DQ2,DQ10:DQ15)</f>
        <v>0</v>
      </c>
      <c r="DR16" s="20">
        <f>SUM(DR2,DR10:DR15)</f>
        <v>0</v>
      </c>
      <c r="DS16" s="20">
        <f>SUM(DS2,DS10,DS11,DS12,DS13,DS14,DS15)</f>
        <v>0</v>
      </c>
      <c r="DT16" s="20">
        <f>SUM(DT2,DT10:DT15)</f>
        <v>0</v>
      </c>
      <c r="DU16" s="20">
        <f>SUM(DU10,DU11,DU12,DU13,DU14,DU15,DU2)</f>
        <v>0</v>
      </c>
      <c r="DV16" s="16">
        <f t="shared" si="3"/>
        <v>-3.32E-2</v>
      </c>
      <c r="DW16" s="16">
        <f t="shared" si="4"/>
        <v>7.8387096774193529E-4</v>
      </c>
      <c r="DX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CB17" t="s">
        <v>62</v>
      </c>
      <c r="CM17" t="s">
        <v>62</v>
      </c>
      <c r="CN17" s="285">
        <v>1.2522</v>
      </c>
      <c r="CO17" s="21" t="s">
        <v>51</v>
      </c>
      <c r="CP17" s="55">
        <v>1.3025899999999999</v>
      </c>
      <c r="CQ17" s="6">
        <v>-8.9999999999999998E-4</v>
      </c>
      <c r="CR17" s="6"/>
      <c r="CS17" s="6"/>
      <c r="CT17" s="6">
        <v>-4.0000000000000002E-4</v>
      </c>
      <c r="CU17" s="6">
        <v>-4.1999999999999997E-3</v>
      </c>
      <c r="CV17" s="6">
        <v>2.3999999999999998E-3</v>
      </c>
      <c r="CW17" s="6">
        <v>2E-3</v>
      </c>
      <c r="CX17" s="6">
        <v>-3.0000000000000001E-3</v>
      </c>
      <c r="CY17" s="6"/>
      <c r="CZ17" s="14"/>
      <c r="DA17" s="6">
        <v>-2.2000000000000001E-3</v>
      </c>
      <c r="DB17" s="6">
        <v>5.8999999999999999E-3</v>
      </c>
      <c r="DC17" s="6">
        <v>-5.9999999999999995E-4</v>
      </c>
      <c r="DD17" s="6">
        <v>-7.4000000000000003E-3</v>
      </c>
      <c r="DE17" s="6">
        <v>6.7999999999999996E-3</v>
      </c>
      <c r="DF17" s="6"/>
      <c r="DG17" s="14"/>
      <c r="DH17" s="6">
        <v>1.6999999999999999E-3</v>
      </c>
      <c r="DI17" s="6">
        <v>7.7000000000000002E-3</v>
      </c>
      <c r="DJ17" s="6">
        <v>-1E-3</v>
      </c>
      <c r="DK17" s="6">
        <v>-8.0000000000000004E-4</v>
      </c>
      <c r="DL17" s="6">
        <v>8.9999999999999998E-4</v>
      </c>
      <c r="DM17" s="6"/>
      <c r="DN17" s="15"/>
      <c r="DO17" s="6">
        <v>4.8999999999999998E-3</v>
      </c>
      <c r="DP17" s="279">
        <v>8.3999999999999995E-3</v>
      </c>
      <c r="DQ17" s="6"/>
      <c r="DR17" s="6"/>
      <c r="DS17" s="6"/>
      <c r="DT17" s="6"/>
      <c r="DU17" s="6"/>
      <c r="DV17" s="22">
        <f t="shared" si="3"/>
        <v>-7.4000000000000003E-3</v>
      </c>
      <c r="DW17" s="22">
        <f t="shared" si="4"/>
        <v>1.1222222222222219E-3</v>
      </c>
      <c r="DX17" s="22">
        <f t="shared" si="5"/>
        <v>8.3999999999999995E-3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CM18" t="s">
        <v>62</v>
      </c>
      <c r="CN18" s="285">
        <v>139.83000000000001</v>
      </c>
      <c r="CO18" s="21" t="s">
        <v>52</v>
      </c>
      <c r="CP18" s="55">
        <v>142.5</v>
      </c>
      <c r="CQ18" s="6">
        <v>3.8999999999999998E-3</v>
      </c>
      <c r="CR18" s="6"/>
      <c r="CS18" s="6"/>
      <c r="CT18" s="6">
        <v>1.2999999999999999E-3</v>
      </c>
      <c r="CU18" s="6">
        <v>-5.5999999999999999E-3</v>
      </c>
      <c r="CV18" s="6">
        <v>-1E-4</v>
      </c>
      <c r="CW18" s="6">
        <v>1E-4</v>
      </c>
      <c r="CX18" s="6">
        <v>-1.4E-3</v>
      </c>
      <c r="CY18" s="6"/>
      <c r="CZ18" s="8"/>
      <c r="DA18" s="6">
        <v>-2.9999999999999997E-4</v>
      </c>
      <c r="DB18" s="6">
        <v>4.1999999999999997E-3</v>
      </c>
      <c r="DC18" s="6">
        <v>1.4E-3</v>
      </c>
      <c r="DD18" s="6">
        <v>-7.7999999999999996E-3</v>
      </c>
      <c r="DE18" s="6">
        <v>6.6E-3</v>
      </c>
      <c r="DF18" s="6"/>
      <c r="DG18" s="8"/>
      <c r="DH18" s="6">
        <v>4.3E-3</v>
      </c>
      <c r="DI18" s="6">
        <v>1.0699999999999999E-2</v>
      </c>
      <c r="DJ18" s="6">
        <v>1.2999999999999999E-3</v>
      </c>
      <c r="DK18" s="6">
        <v>-2.5000000000000001E-3</v>
      </c>
      <c r="DL18" s="6">
        <v>8.0000000000000004E-4</v>
      </c>
      <c r="DM18" s="6"/>
      <c r="DN18" s="6"/>
      <c r="DO18" s="6">
        <v>7.1000000000000004E-3</v>
      </c>
      <c r="DP18" s="279">
        <v>6.4999999999999997E-3</v>
      </c>
      <c r="DQ18" s="6"/>
      <c r="DR18" s="6"/>
      <c r="DS18" s="6"/>
      <c r="DT18" s="6"/>
      <c r="DU18" s="6"/>
      <c r="DV18" s="22">
        <f t="shared" si="3"/>
        <v>-7.7999999999999996E-3</v>
      </c>
      <c r="DW18" s="22">
        <f t="shared" si="4"/>
        <v>1.6944444444444444E-3</v>
      </c>
      <c r="DX18" s="22">
        <f t="shared" si="5"/>
        <v>1.0699999999999999E-2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CM19" t="s">
        <v>62</v>
      </c>
      <c r="CN19" s="285">
        <v>1.8096000000000001</v>
      </c>
      <c r="CO19" s="21" t="s">
        <v>53</v>
      </c>
      <c r="CP19" s="55">
        <v>1.8057000000000001</v>
      </c>
      <c r="CQ19" s="6">
        <v>1.9E-3</v>
      </c>
      <c r="CR19" s="6"/>
      <c r="CS19" s="6"/>
      <c r="CT19" s="6">
        <v>2.9999999999999997E-4</v>
      </c>
      <c r="CU19" s="6">
        <v>-7.1999999999999998E-3</v>
      </c>
      <c r="CV19" s="6">
        <v>1.77E-2</v>
      </c>
      <c r="CW19" s="6">
        <v>2E-3</v>
      </c>
      <c r="CX19" s="6">
        <v>1.1999999999999999E-3</v>
      </c>
      <c r="CY19" s="6"/>
      <c r="CZ19" s="8"/>
      <c r="DA19" s="6">
        <v>-2.2000000000000001E-3</v>
      </c>
      <c r="DB19" s="6">
        <v>-1.5E-3</v>
      </c>
      <c r="DC19" s="6">
        <v>-2.5000000000000001E-3</v>
      </c>
      <c r="DD19" s="6">
        <v>-5.5999999999999999E-3</v>
      </c>
      <c r="DE19" s="6">
        <v>2E-3</v>
      </c>
      <c r="DF19" s="6"/>
      <c r="DG19" s="8"/>
      <c r="DH19" s="6">
        <v>4.5999999999999999E-3</v>
      </c>
      <c r="DI19" s="6">
        <v>6.3E-3</v>
      </c>
      <c r="DJ19" s="6">
        <v>-6.9999999999999999E-4</v>
      </c>
      <c r="DK19" s="6">
        <v>8.8999999999999999E-3</v>
      </c>
      <c r="DL19" s="6">
        <v>-3.5999999999999999E-3</v>
      </c>
      <c r="DM19" s="6"/>
      <c r="DN19" s="6"/>
      <c r="DO19" s="6">
        <v>-2.3E-3</v>
      </c>
      <c r="DP19" s="279">
        <v>1.0800000000000001E-2</v>
      </c>
      <c r="DQ19" s="6"/>
      <c r="DR19" s="6"/>
      <c r="DS19" s="6"/>
      <c r="DT19" s="6"/>
      <c r="DU19" s="6"/>
      <c r="DV19" s="22">
        <f t="shared" si="3"/>
        <v>-7.1999999999999998E-3</v>
      </c>
      <c r="DW19" s="22">
        <f t="shared" si="4"/>
        <v>1.6722222222222223E-3</v>
      </c>
      <c r="DX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CN20" s="285">
        <v>1.8977999999999999</v>
      </c>
      <c r="CO20" s="4" t="s">
        <v>54</v>
      </c>
      <c r="CP20" s="55">
        <v>1.8957599999999999</v>
      </c>
      <c r="CQ20" s="6">
        <v>1.1999999999999999E-3</v>
      </c>
      <c r="CR20" s="6"/>
      <c r="CS20" s="6"/>
      <c r="CT20" s="6">
        <v>-1.8E-3</v>
      </c>
      <c r="CU20" s="6">
        <v>-7.6E-3</v>
      </c>
      <c r="CV20" s="6">
        <v>1.7000000000000001E-2</v>
      </c>
      <c r="CW20" s="6">
        <v>5.4999999999999997E-3</v>
      </c>
      <c r="CX20" s="6">
        <v>-8.0000000000000004E-4</v>
      </c>
      <c r="CY20" s="6"/>
      <c r="CZ20" s="8"/>
      <c r="DA20" s="6">
        <v>-4.5999999999999999E-3</v>
      </c>
      <c r="DB20" s="6">
        <v>2.0999999999999999E-3</v>
      </c>
      <c r="DC20" s="6">
        <v>-1.2200000000000001E-2</v>
      </c>
      <c r="DD20" s="6">
        <v>-9.2999999999999992E-3</v>
      </c>
      <c r="DE20" s="6">
        <v>3.0999999999999999E-3</v>
      </c>
      <c r="DF20" s="6"/>
      <c r="DG20" s="8"/>
      <c r="DH20" s="6">
        <v>4.7999999999999996E-3</v>
      </c>
      <c r="DI20" s="6">
        <v>5.7999999999999996E-3</v>
      </c>
      <c r="DJ20" s="6">
        <v>2.8E-3</v>
      </c>
      <c r="DK20" s="6">
        <v>6.3E-3</v>
      </c>
      <c r="DL20" s="6">
        <v>-5.4000000000000003E-3</v>
      </c>
      <c r="DM20" s="6"/>
      <c r="DN20" s="6"/>
      <c r="DO20" s="6">
        <v>-2.0999999999999999E-3</v>
      </c>
      <c r="DP20" s="279">
        <v>8.8999999999999999E-3</v>
      </c>
      <c r="DQ20" s="6"/>
      <c r="DR20" s="6"/>
      <c r="DS20" s="6"/>
      <c r="DT20" s="6"/>
      <c r="DU20" s="6"/>
      <c r="DV20" s="22">
        <f t="shared" si="3"/>
        <v>-1.2200000000000001E-2</v>
      </c>
      <c r="DW20" s="22">
        <f t="shared" si="4"/>
        <v>7.6111111111111106E-4</v>
      </c>
      <c r="DX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CM21" t="s">
        <v>62</v>
      </c>
      <c r="CN21" s="285">
        <v>1.7393000000000001</v>
      </c>
      <c r="CO21" s="4" t="s">
        <v>55</v>
      </c>
      <c r="CP21" s="55">
        <v>1.7208300000000001</v>
      </c>
      <c r="CQ21" s="6">
        <v>-4.1000000000000003E-3</v>
      </c>
      <c r="CR21" s="6"/>
      <c r="CS21" s="6"/>
      <c r="CT21" s="6">
        <v>-1.8E-3</v>
      </c>
      <c r="CU21" s="6">
        <v>-4.7999999999999996E-3</v>
      </c>
      <c r="CV21" s="6">
        <v>6.4000000000000003E-3</v>
      </c>
      <c r="CW21" s="6">
        <v>8.8000000000000005E-3</v>
      </c>
      <c r="CX21" s="6">
        <v>-3.7000000000000002E-3</v>
      </c>
      <c r="CY21" s="6"/>
      <c r="CZ21" s="9"/>
      <c r="DA21" s="6">
        <v>-3.8999999999999998E-3</v>
      </c>
      <c r="DB21" s="6">
        <v>-1.5E-3</v>
      </c>
      <c r="DC21" s="6">
        <v>-1.8E-3</v>
      </c>
      <c r="DD21" s="6">
        <v>-5.0000000000000001E-4</v>
      </c>
      <c r="DE21" s="6">
        <v>3.5000000000000001E-3</v>
      </c>
      <c r="DF21" s="6"/>
      <c r="DG21" s="9"/>
      <c r="DH21" s="6">
        <v>2.7000000000000001E-3</v>
      </c>
      <c r="DI21" s="6">
        <v>8.9999999999999993E-3</v>
      </c>
      <c r="DJ21" s="6">
        <v>-3.7000000000000002E-3</v>
      </c>
      <c r="DK21" s="6">
        <v>2.3999999999999998E-3</v>
      </c>
      <c r="DL21" s="6">
        <v>-4.8999999999999998E-3</v>
      </c>
      <c r="DM21" s="6"/>
      <c r="DN21" s="10"/>
      <c r="DO21" s="6">
        <v>7.7000000000000002E-3</v>
      </c>
      <c r="DP21" s="279">
        <v>1.04E-2</v>
      </c>
      <c r="DQ21" s="6"/>
      <c r="DR21" s="6"/>
      <c r="DS21" s="6"/>
      <c r="DT21" s="6"/>
      <c r="DU21" s="6"/>
      <c r="DV21" s="22">
        <f t="shared" si="3"/>
        <v>-4.8999999999999998E-3</v>
      </c>
      <c r="DW21" s="22">
        <f t="shared" si="4"/>
        <v>1.1222222222222222E-3</v>
      </c>
      <c r="DX21" s="22">
        <f t="shared" si="5"/>
        <v>1.04E-2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CN22" s="288"/>
      <c r="CO22" s="23" t="s">
        <v>56</v>
      </c>
      <c r="CP22" s="24"/>
      <c r="CQ22" s="25">
        <f t="shared" ref="CQ22:DA22" si="39">SUM(CQ3, -CQ10,CQ17:CQ21)</f>
        <v>-2.4000000000000007E-3</v>
      </c>
      <c r="CR22" s="25">
        <f t="shared" si="39"/>
        <v>0</v>
      </c>
      <c r="CS22" s="25">
        <f t="shared" si="39"/>
        <v>0</v>
      </c>
      <c r="CT22" s="25">
        <f t="shared" si="39"/>
        <v>-7.4000000000000003E-3</v>
      </c>
      <c r="CU22" s="25">
        <f t="shared" si="39"/>
        <v>-3.9699999999999999E-2</v>
      </c>
      <c r="CV22" s="25">
        <f t="shared" si="39"/>
        <v>4.5400000000000003E-2</v>
      </c>
      <c r="CW22" s="25">
        <f t="shared" si="39"/>
        <v>2.3400000000000001E-2</v>
      </c>
      <c r="CX22" s="25">
        <f t="shared" si="39"/>
        <v>-8.9000000000000017E-3</v>
      </c>
      <c r="CY22" s="25">
        <f t="shared" si="39"/>
        <v>0</v>
      </c>
      <c r="CZ22" s="25">
        <f t="shared" si="39"/>
        <v>0</v>
      </c>
      <c r="DA22" s="25">
        <f t="shared" si="39"/>
        <v>-2.1999999999999999E-2</v>
      </c>
      <c r="DB22" s="25">
        <f>SUM(DB3, -DB10,DB17:DB21)</f>
        <v>1.0199999999999999E-2</v>
      </c>
      <c r="DC22" s="25">
        <f>SUM(DC3, -DC10,DC17:DC21)</f>
        <v>-1.7000000000000001E-2</v>
      </c>
      <c r="DD22" s="25">
        <f>SUM(DD3, -DD10,DD17:DD21)</f>
        <v>-4.0900000000000006E-2</v>
      </c>
      <c r="DE22" s="25">
        <f>SUM(DE3, -DE10,DE17:DE21)</f>
        <v>3.5800000000000005E-2</v>
      </c>
      <c r="DF22" s="25">
        <f>SUM(DF3, -DF10,DF17:DF21)</f>
        <v>0</v>
      </c>
      <c r="DG22" s="25">
        <f t="shared" ref="DG22:DH22" si="40">SUM(DG3, -DG10,DG17:DG21)</f>
        <v>0</v>
      </c>
      <c r="DH22" s="25">
        <f t="shared" si="40"/>
        <v>2.1600000000000001E-2</v>
      </c>
      <c r="DI22" s="25">
        <f>SUM(DI3, -DI10,DI17:DI21)</f>
        <v>5.79E-2</v>
      </c>
      <c r="DJ22" s="25">
        <f>SUM(DJ3, -DJ10,DJ17:DJ21)</f>
        <v>-3.6000000000000003E-3</v>
      </c>
      <c r="DK22" s="25">
        <f>SUM(DK3, -DK10,DK17:DK21)</f>
        <v>1.2E-2</v>
      </c>
      <c r="DL22" s="25">
        <f>SUM(DL3, -DL10,DL17:DL21)</f>
        <v>-9.8999999999999991E-3</v>
      </c>
      <c r="DM22" s="25">
        <f>SUM(DM3, -DM10,DM17:DM21)</f>
        <v>0</v>
      </c>
      <c r="DN22" s="25">
        <f t="shared" ref="DN22:DO22" si="41">SUM(DN3, -DN10,DN17:DN21)</f>
        <v>0</v>
      </c>
      <c r="DO22" s="25">
        <f t="shared" si="41"/>
        <v>1.9300000000000001E-2</v>
      </c>
      <c r="DP22" s="25">
        <f>SUM(DP3, -DP10,DP17:DP21)</f>
        <v>5.9899999999999995E-2</v>
      </c>
      <c r="DQ22" s="25">
        <f>SUM(DQ3, -DQ10,DQ17:DQ21)</f>
        <v>0</v>
      </c>
      <c r="DR22" s="25">
        <f>SUM(DR3, -DR10,DR17:DR21)</f>
        <v>0</v>
      </c>
      <c r="DS22" s="25">
        <f>SUM(DS3, -DS10,DS17,DS18,DS19,DS20,DS21)</f>
        <v>0</v>
      </c>
      <c r="DT22" s="25">
        <f>SUM(DT3, -DT10,DT17:DT21)</f>
        <v>0</v>
      </c>
      <c r="DU22" s="25">
        <f>SUM(DU17,DU18,DU19,DU20,DU21, -DU10,DU3)</f>
        <v>0</v>
      </c>
      <c r="DV22" s="22">
        <f t="shared" si="3"/>
        <v>-4.0900000000000006E-2</v>
      </c>
      <c r="DW22" s="22">
        <f t="shared" si="4"/>
        <v>4.3129032258064515E-3</v>
      </c>
      <c r="DX22" s="22">
        <f t="shared" si="5"/>
        <v>5.9899999999999995E-2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CN23" s="285">
        <v>111.69199999999999</v>
      </c>
      <c r="CO23" s="4" t="s">
        <v>57</v>
      </c>
      <c r="CP23" s="55">
        <v>109.377</v>
      </c>
      <c r="CQ23" s="6">
        <v>4.7000000000000002E-3</v>
      </c>
      <c r="CR23" s="6"/>
      <c r="CS23" s="6"/>
      <c r="CT23" s="6">
        <v>2.3999999999999998E-3</v>
      </c>
      <c r="CU23" s="6">
        <v>-1.4E-3</v>
      </c>
      <c r="CV23" s="6">
        <v>-1.4E-3</v>
      </c>
      <c r="CW23" s="6">
        <v>-1.6999999999999999E-3</v>
      </c>
      <c r="CX23" s="6">
        <v>1.6999999999999999E-3</v>
      </c>
      <c r="CY23" s="6"/>
      <c r="CZ23" s="14"/>
      <c r="DA23" s="6">
        <v>3.3E-3</v>
      </c>
      <c r="DB23" s="6">
        <v>-1.6999999999999999E-3</v>
      </c>
      <c r="DC23" s="6">
        <v>2.5999999999999999E-3</v>
      </c>
      <c r="DD23" s="6">
        <v>-1E-4</v>
      </c>
      <c r="DE23" s="17">
        <v>-4.0000000000000002E-4</v>
      </c>
      <c r="DF23" s="6"/>
      <c r="DG23" s="14"/>
      <c r="DH23" s="6">
        <v>2.3E-3</v>
      </c>
      <c r="DI23" s="6">
        <v>3.0999999999999999E-3</v>
      </c>
      <c r="DJ23" s="6">
        <v>2.3999999999999998E-3</v>
      </c>
      <c r="DK23" s="6">
        <v>-2.2000000000000001E-3</v>
      </c>
      <c r="DL23" s="6">
        <v>2.0000000000000001E-4</v>
      </c>
      <c r="DM23" s="6"/>
      <c r="DN23" s="15"/>
      <c r="DO23" s="6">
        <v>3.5000000000000001E-3</v>
      </c>
      <c r="DP23" s="279">
        <v>-1.6000000000000001E-3</v>
      </c>
      <c r="DQ23" s="6"/>
      <c r="DR23" s="6"/>
      <c r="DS23" s="6"/>
      <c r="DT23" s="6"/>
      <c r="DU23" s="6"/>
      <c r="DV23" s="26">
        <f t="shared" si="3"/>
        <v>-2.2000000000000001E-3</v>
      </c>
      <c r="DW23" s="26">
        <f t="shared" si="4"/>
        <v>8.7222222222222237E-4</v>
      </c>
      <c r="DX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CN24" s="285">
        <v>0.6915</v>
      </c>
      <c r="CO24" s="4" t="s">
        <v>58</v>
      </c>
      <c r="CP24" s="55">
        <v>0.72140000000000004</v>
      </c>
      <c r="CQ24" s="6">
        <v>-2.8E-3</v>
      </c>
      <c r="CR24" s="6"/>
      <c r="CS24" s="6"/>
      <c r="CT24" s="6">
        <v>-4.0000000000000002E-4</v>
      </c>
      <c r="CU24" s="6">
        <v>3.2000000000000002E-3</v>
      </c>
      <c r="CV24" s="6">
        <v>-1.44E-2</v>
      </c>
      <c r="CW24" s="6">
        <v>1E-4</v>
      </c>
      <c r="CX24" s="6">
        <v>-4.1999999999999997E-3</v>
      </c>
      <c r="CY24" s="6"/>
      <c r="CZ24" s="8"/>
      <c r="DA24" s="6">
        <v>5.9999999999999995E-4</v>
      </c>
      <c r="DB24" s="6">
        <v>7.4999999999999997E-3</v>
      </c>
      <c r="DC24" s="6">
        <v>1.8E-3</v>
      </c>
      <c r="DD24" s="6">
        <v>-1.6999999999999999E-3</v>
      </c>
      <c r="DE24" s="6">
        <v>4.8999999999999998E-3</v>
      </c>
      <c r="DF24" s="6"/>
      <c r="DG24" s="8"/>
      <c r="DH24" s="6">
        <v>-2.2000000000000001E-3</v>
      </c>
      <c r="DI24" s="6">
        <v>1.8E-3</v>
      </c>
      <c r="DJ24" s="6">
        <v>1E-4</v>
      </c>
      <c r="DK24" s="6">
        <v>-9.5999999999999992E-3</v>
      </c>
      <c r="DL24" s="6">
        <v>4.8999999999999998E-3</v>
      </c>
      <c r="DM24" s="6"/>
      <c r="DN24" s="6"/>
      <c r="DO24" s="6">
        <v>6.0000000000000001E-3</v>
      </c>
      <c r="DP24" s="279">
        <v>-2.0999999999999999E-3</v>
      </c>
      <c r="DQ24" s="6"/>
      <c r="DR24" s="6"/>
      <c r="DS24" s="6"/>
      <c r="DT24" s="6"/>
      <c r="DU24" s="6"/>
      <c r="DV24" s="26">
        <f t="shared" si="3"/>
        <v>-1.44E-2</v>
      </c>
      <c r="DW24" s="26">
        <f t="shared" si="4"/>
        <v>-3.6111111111111115E-4</v>
      </c>
      <c r="DX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CM25" t="s">
        <v>62</v>
      </c>
      <c r="CN25" s="285">
        <v>0.6593</v>
      </c>
      <c r="CO25" s="4" t="s">
        <v>59</v>
      </c>
      <c r="CP25" s="55">
        <v>0.68689999999999996</v>
      </c>
      <c r="CQ25" s="6">
        <v>-2.2000000000000001E-3</v>
      </c>
      <c r="CR25" s="6"/>
      <c r="CS25" s="6"/>
      <c r="CT25" s="6">
        <v>1.5E-3</v>
      </c>
      <c r="CU25" s="6">
        <v>3.5000000000000001E-3</v>
      </c>
      <c r="CV25" s="6">
        <v>-1.5100000000000001E-2</v>
      </c>
      <c r="CW25" s="6">
        <v>-3.5000000000000001E-3</v>
      </c>
      <c r="CX25" s="6">
        <v>-2.5000000000000001E-3</v>
      </c>
      <c r="CY25" s="6"/>
      <c r="CZ25" s="8"/>
      <c r="DA25" s="6">
        <v>2.5000000000000001E-3</v>
      </c>
      <c r="DB25" s="6">
        <v>3.0000000000000001E-3</v>
      </c>
      <c r="DC25" s="6">
        <v>1.17E-2</v>
      </c>
      <c r="DD25" s="6">
        <v>1.9E-3</v>
      </c>
      <c r="DE25" s="6">
        <v>3.8E-3</v>
      </c>
      <c r="DF25" s="6"/>
      <c r="DG25" s="8"/>
      <c r="DH25" s="6">
        <v>-2.5000000000000001E-3</v>
      </c>
      <c r="DI25" s="6">
        <v>2E-3</v>
      </c>
      <c r="DJ25" s="6">
        <v>-4.4000000000000003E-3</v>
      </c>
      <c r="DK25" s="6">
        <v>-7.0000000000000001E-3</v>
      </c>
      <c r="DL25" s="6">
        <v>6.0000000000000001E-3</v>
      </c>
      <c r="DM25" s="6"/>
      <c r="DN25" s="6"/>
      <c r="DO25" s="6">
        <v>6.0000000000000001E-3</v>
      </c>
      <c r="DP25" s="279">
        <v>-2.9999999999999997E-4</v>
      </c>
      <c r="DQ25" s="6"/>
      <c r="DR25" s="6"/>
      <c r="DS25" s="6"/>
      <c r="DT25" s="6"/>
      <c r="DU25" s="6"/>
      <c r="DV25" s="26">
        <f t="shared" si="3"/>
        <v>-1.5100000000000001E-2</v>
      </c>
      <c r="DW25" s="26">
        <f t="shared" si="4"/>
        <v>2.4444444444444432E-4</v>
      </c>
      <c r="DX25" s="26">
        <f t="shared" si="5"/>
        <v>1.17E-2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CN26" s="285">
        <v>0.71919999999999995</v>
      </c>
      <c r="CO26" s="4" t="s">
        <v>60</v>
      </c>
      <c r="CP26" s="55">
        <v>0.75690000000000002</v>
      </c>
      <c r="CQ26" s="6">
        <v>3.2000000000000002E-3</v>
      </c>
      <c r="CR26" s="6"/>
      <c r="CS26" s="6"/>
      <c r="CT26" s="6">
        <v>1.6000000000000001E-3</v>
      </c>
      <c r="CU26" s="6">
        <v>8.0000000000000004E-4</v>
      </c>
      <c r="CV26" s="6">
        <v>-3.8999999999999998E-3</v>
      </c>
      <c r="CW26" s="6">
        <v>-6.6E-3</v>
      </c>
      <c r="CX26" s="6">
        <v>1.1000000000000001E-3</v>
      </c>
      <c r="CY26" s="6"/>
      <c r="CZ26" s="9"/>
      <c r="DA26" s="6">
        <v>2E-3</v>
      </c>
      <c r="DB26" s="6">
        <v>7.6E-3</v>
      </c>
      <c r="DC26" s="6">
        <v>1.1000000000000001E-3</v>
      </c>
      <c r="DD26" s="6">
        <v>-7.0000000000000001E-3</v>
      </c>
      <c r="DE26" s="6">
        <v>3.7000000000000002E-3</v>
      </c>
      <c r="DF26" s="6"/>
      <c r="DG26" s="9"/>
      <c r="DH26" s="6">
        <v>-8.9999999999999998E-4</v>
      </c>
      <c r="DI26" s="6">
        <v>-6.9999999999999999E-4</v>
      </c>
      <c r="DJ26" s="6">
        <v>2.3999999999999998E-3</v>
      </c>
      <c r="DK26" s="6">
        <v>-3.2000000000000002E-3</v>
      </c>
      <c r="DL26" s="6">
        <v>5.7000000000000002E-3</v>
      </c>
      <c r="DM26" s="6"/>
      <c r="DN26" s="10"/>
      <c r="DO26" s="6">
        <v>-4.1999999999999997E-3</v>
      </c>
      <c r="DP26" s="279">
        <v>-2.0999999999999999E-3</v>
      </c>
      <c r="DQ26" s="6"/>
      <c r="DR26" s="6"/>
      <c r="DS26" s="6"/>
      <c r="DT26" s="6"/>
      <c r="DU26" s="6"/>
      <c r="DV26" s="26">
        <f t="shared" si="3"/>
        <v>-7.0000000000000001E-3</v>
      </c>
      <c r="DW26" s="26">
        <f t="shared" si="4"/>
        <v>3.3333333333333443E-5</v>
      </c>
      <c r="DX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CN27" s="289" t="s">
        <v>62</v>
      </c>
      <c r="CO27" s="27" t="s">
        <v>61</v>
      </c>
      <c r="CP27" s="28" t="s">
        <v>62</v>
      </c>
      <c r="CQ27" s="29">
        <f t="shared" ref="CQ27:DA27" si="51">SUM( -CQ4, -CQ11, -CQ17,CQ23, -CQ24, -CQ25, -CQ26)</f>
        <v>4.8000000000000004E-3</v>
      </c>
      <c r="CR27" s="29">
        <f t="shared" si="51"/>
        <v>0</v>
      </c>
      <c r="CS27" s="29">
        <f t="shared" si="51"/>
        <v>0</v>
      </c>
      <c r="CT27" s="29">
        <f t="shared" si="51"/>
        <v>-4.1000000000000003E-3</v>
      </c>
      <c r="CU27" s="29">
        <f t="shared" si="51"/>
        <v>-6.5000000000000006E-3</v>
      </c>
      <c r="CV27" s="29">
        <f t="shared" si="51"/>
        <v>2.8000000000000001E-2</v>
      </c>
      <c r="CW27" s="29">
        <f t="shared" si="51"/>
        <v>8.3000000000000001E-3</v>
      </c>
      <c r="CX27" s="29">
        <f t="shared" si="51"/>
        <v>1.4899999999999997E-2</v>
      </c>
      <c r="CY27" s="29">
        <f t="shared" si="51"/>
        <v>0</v>
      </c>
      <c r="CZ27" s="29">
        <f t="shared" si="51"/>
        <v>0</v>
      </c>
      <c r="DA27" s="29">
        <f t="shared" si="51"/>
        <v>-3.5000000000000001E-3</v>
      </c>
      <c r="DB27" s="29">
        <f>SUM( -DB4, -DB11, -DB17,DB23, -DB24, -DB25, -DB26)</f>
        <v>-3.5700000000000003E-2</v>
      </c>
      <c r="DC27" s="29">
        <f>SUM( -DC4, -DC11, -DC17,DC23, -DC24, -DC25, -DC26)</f>
        <v>-1.1600000000000001E-2</v>
      </c>
      <c r="DD27" s="29">
        <f>SUM( -DD4, -DD11, -DD17,DD23, -DD24, -DD25, -DD26)</f>
        <v>1.8800000000000001E-2</v>
      </c>
      <c r="DE27" s="29">
        <f>SUM( -DE4, -DE11, -DE17,DE23, -DE24, -DE25, -DE26)</f>
        <v>-1.9199999999999998E-2</v>
      </c>
      <c r="DF27" s="29">
        <f>SUM( -DF4, -DF11, -DF17,DF23, -DF24, -DF25, -DF26)</f>
        <v>0</v>
      </c>
      <c r="DG27" s="29">
        <f t="shared" ref="DG27:DH27" si="52">SUM( -DG4, -DG11, -DG17,DG23, -DG24, -DG25, -DG26)</f>
        <v>0</v>
      </c>
      <c r="DH27" s="29">
        <f t="shared" si="52"/>
        <v>5.0000000000000001E-3</v>
      </c>
      <c r="DI27" s="29">
        <f>SUM( -DI4, -DI11, -DI17,DI23, -DI24, -DI25, -DI26)</f>
        <v>-4.3E-3</v>
      </c>
      <c r="DJ27" s="29">
        <f>SUM( -DJ4, -DJ11, -DJ17,DJ23, -DJ24, -DJ25, -DJ26)</f>
        <v>5.6000000000000008E-3</v>
      </c>
      <c r="DK27" s="29">
        <f>SUM( -DK4, -DK11, -DK17,DK23, -DK24, -DK25, -DK26)</f>
        <v>1.7500000000000002E-2</v>
      </c>
      <c r="DL27" s="29">
        <f>SUM( -DL4, -DL11, -DL17,DL23, -DL24, -DL25, -DL26)</f>
        <v>-1.6400000000000001E-2</v>
      </c>
      <c r="DM27" s="29">
        <f>SUM( -DM4, -DM11, -DM17,DM23, -DM24, -DM25, -DM26)</f>
        <v>0</v>
      </c>
      <c r="DN27" s="29">
        <f t="shared" ref="DN27:DU27" si="53">SUM( -DN4, -DN11, -DN17,DN23, -DN24, -DN25, -DN26)</f>
        <v>0</v>
      </c>
      <c r="DO27" s="29">
        <f t="shared" si="53"/>
        <v>-1.2100000000000003E-2</v>
      </c>
      <c r="DP27" s="29">
        <f t="shared" si="53"/>
        <v>-6.8000000000000022E-3</v>
      </c>
      <c r="DQ27" s="29">
        <f t="shared" si="53"/>
        <v>0</v>
      </c>
      <c r="DR27" s="29">
        <f t="shared" si="53"/>
        <v>0</v>
      </c>
      <c r="DS27" s="29">
        <f t="shared" si="53"/>
        <v>0</v>
      </c>
      <c r="DT27" s="29">
        <f t="shared" si="53"/>
        <v>0</v>
      </c>
      <c r="DU27" s="29">
        <f t="shared" si="53"/>
        <v>0</v>
      </c>
      <c r="DV27" s="26">
        <f t="shared" si="3"/>
        <v>-3.5700000000000003E-2</v>
      </c>
      <c r="DW27" s="26">
        <f t="shared" si="4"/>
        <v>-5.5806451612903257E-4</v>
      </c>
      <c r="DX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CN28" s="285">
        <v>77.016999999999996</v>
      </c>
      <c r="CO28" s="4" t="s">
        <v>63</v>
      </c>
      <c r="CP28" s="55">
        <v>78.909000000000006</v>
      </c>
      <c r="CQ28" s="6">
        <v>1.9E-3</v>
      </c>
      <c r="CR28" s="6"/>
      <c r="CS28" s="6"/>
      <c r="CT28" s="6">
        <v>8.9999999999999998E-4</v>
      </c>
      <c r="CU28" s="6">
        <v>2.2000000000000001E-3</v>
      </c>
      <c r="CV28" s="6">
        <v>-1.66E-2</v>
      </c>
      <c r="CW28" s="6">
        <v>-1.6999999999999999E-3</v>
      </c>
      <c r="CX28" s="6">
        <v>-2.0999999999999999E-3</v>
      </c>
      <c r="CY28" s="6"/>
      <c r="CZ28" s="14"/>
      <c r="DA28" s="6">
        <v>2.3E-3</v>
      </c>
      <c r="DB28" s="6">
        <v>5.7000000000000002E-3</v>
      </c>
      <c r="DC28" s="6">
        <v>4.1000000000000003E-3</v>
      </c>
      <c r="DD28" s="6">
        <v>-2.0999999999999999E-3</v>
      </c>
      <c r="DE28" s="6">
        <v>4.7999999999999996E-3</v>
      </c>
      <c r="DF28" s="6"/>
      <c r="DG28" s="14"/>
      <c r="DH28" s="6">
        <v>2.0000000000000001E-4</v>
      </c>
      <c r="DI28" s="6">
        <v>4.5999999999999999E-3</v>
      </c>
      <c r="DJ28" s="6">
        <v>2.3999999999999998E-3</v>
      </c>
      <c r="DK28" s="6">
        <v>-1.14E-2</v>
      </c>
      <c r="DL28" s="6">
        <v>4.8999999999999998E-3</v>
      </c>
      <c r="DM28" s="6"/>
      <c r="DN28" s="15"/>
      <c r="DO28" s="6">
        <v>9.9000000000000008E-3</v>
      </c>
      <c r="DP28" s="279">
        <v>-4.0000000000000001E-3</v>
      </c>
      <c r="DQ28" s="6"/>
      <c r="DR28" s="6"/>
      <c r="DS28" s="6"/>
      <c r="DT28" s="6"/>
      <c r="DU28" s="6"/>
      <c r="DV28" s="31">
        <f t="shared" si="3"/>
        <v>-1.66E-2</v>
      </c>
      <c r="DW28" s="31">
        <f t="shared" si="4"/>
        <v>3.3333333333333332E-4</v>
      </c>
      <c r="DX28" s="31">
        <f t="shared" si="5"/>
        <v>9.9000000000000008E-3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CN29" s="285">
        <v>1.0446200000000001</v>
      </c>
      <c r="CO29" s="4" t="s">
        <v>64</v>
      </c>
      <c r="CP29" s="55">
        <v>1.0498700000000001</v>
      </c>
      <c r="CQ29" s="6">
        <v>-5.9999999999999995E-4</v>
      </c>
      <c r="CR29" s="6"/>
      <c r="CS29" s="6"/>
      <c r="CT29" s="6">
        <v>-8.0000000000000004E-4</v>
      </c>
      <c r="CU29" s="6">
        <v>1E-4</v>
      </c>
      <c r="CV29" s="6">
        <v>1E-3</v>
      </c>
      <c r="CW29" s="6">
        <v>3.7000000000000002E-3</v>
      </c>
      <c r="CX29" s="6">
        <v>-1.5E-3</v>
      </c>
      <c r="CY29" s="6"/>
      <c r="CZ29" s="8"/>
      <c r="DA29" s="6">
        <v>-5.0000000000000001E-4</v>
      </c>
      <c r="DB29" s="6">
        <v>4.0000000000000001E-3</v>
      </c>
      <c r="DC29" s="6">
        <v>-9.5999999999999992E-3</v>
      </c>
      <c r="DD29" s="6">
        <v>-3.3999999999999998E-3</v>
      </c>
      <c r="DE29" s="6">
        <v>1.2999999999999999E-3</v>
      </c>
      <c r="DF29" s="6"/>
      <c r="DG29" s="8"/>
      <c r="DH29" s="6">
        <v>2.0999999999999999E-3</v>
      </c>
      <c r="DI29" s="6">
        <v>-1E-4</v>
      </c>
      <c r="DJ29" s="6">
        <v>4.0000000000000001E-3</v>
      </c>
      <c r="DK29" s="6">
        <v>-2.5999999999999999E-3</v>
      </c>
      <c r="DL29" s="6">
        <v>-1.5E-3</v>
      </c>
      <c r="DM29" s="6"/>
      <c r="DN29" s="6"/>
      <c r="DO29" s="6">
        <v>5.0000000000000001E-4</v>
      </c>
      <c r="DP29" s="279">
        <v>-1.6999999999999999E-3</v>
      </c>
      <c r="DQ29" s="6"/>
      <c r="DR29" s="6"/>
      <c r="DS29" s="6"/>
      <c r="DT29" s="6"/>
      <c r="DU29" s="6"/>
      <c r="DV29" s="31">
        <f t="shared" si="3"/>
        <v>-9.5999999999999992E-3</v>
      </c>
      <c r="DW29" s="31">
        <f t="shared" si="4"/>
        <v>-3.1111111111111107E-4</v>
      </c>
      <c r="DX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CN30" s="285">
        <v>0.96079999999999999</v>
      </c>
      <c r="CO30" s="4" t="s">
        <v>65</v>
      </c>
      <c r="CP30" s="55">
        <v>0.95298000000000005</v>
      </c>
      <c r="CQ30" s="6">
        <v>-6.1000000000000004E-3</v>
      </c>
      <c r="CR30" s="6"/>
      <c r="CS30" s="6"/>
      <c r="CT30" s="6">
        <v>-1.6000000000000001E-3</v>
      </c>
      <c r="CU30" s="6">
        <v>2.7000000000000001E-3</v>
      </c>
      <c r="CV30" s="6">
        <v>-1.0699999999999999E-2</v>
      </c>
      <c r="CW30" s="6">
        <v>6.7999999999999996E-3</v>
      </c>
      <c r="CX30" s="6">
        <v>-4.7000000000000002E-3</v>
      </c>
      <c r="CY30" s="6"/>
      <c r="CZ30" s="9"/>
      <c r="DA30" s="6">
        <v>-1.5E-3</v>
      </c>
      <c r="DB30" s="6">
        <v>-1E-4</v>
      </c>
      <c r="DC30" s="6">
        <v>8.9999999999999998E-4</v>
      </c>
      <c r="DD30" s="6">
        <v>5.3E-3</v>
      </c>
      <c r="DE30" s="6">
        <v>1.6000000000000001E-3</v>
      </c>
      <c r="DF30" s="6"/>
      <c r="DG30" s="9"/>
      <c r="DH30" s="6">
        <v>-8.0000000000000004E-4</v>
      </c>
      <c r="DI30" s="6">
        <v>2.8999999999999998E-3</v>
      </c>
      <c r="DJ30" s="6">
        <v>-2.7000000000000001E-3</v>
      </c>
      <c r="DK30" s="6">
        <v>-6.4000000000000003E-3</v>
      </c>
      <c r="DL30" s="6">
        <v>-1E-3</v>
      </c>
      <c r="DM30" s="6"/>
      <c r="DN30" s="10"/>
      <c r="DO30" s="6">
        <v>1.04E-2</v>
      </c>
      <c r="DP30" s="279">
        <v>-1E-4</v>
      </c>
      <c r="DQ30" s="6"/>
      <c r="DR30" s="6"/>
      <c r="DS30" s="6"/>
      <c r="DT30" s="6"/>
      <c r="DU30" s="6"/>
      <c r="DV30" s="31">
        <f t="shared" si="3"/>
        <v>-1.0699999999999999E-2</v>
      </c>
      <c r="DW30" s="31">
        <f t="shared" si="4"/>
        <v>-2.8333333333333319E-4</v>
      </c>
      <c r="DX30" s="31">
        <f t="shared" si="5"/>
        <v>1.04E-2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CN31" s="290"/>
      <c r="CO31" s="32" t="s">
        <v>66</v>
      </c>
      <c r="CP31" s="33"/>
      <c r="CQ31" s="34">
        <f>SUM(CQ6, -CQ13, -CQ19,CQ24,CQ28:CQ30)</f>
        <v>-1.78E-2</v>
      </c>
      <c r="CR31" s="34">
        <f>SUM(CR6, -CR13, -CR19,CR24,CR28:CR30)</f>
        <v>0</v>
      </c>
      <c r="CS31" s="34">
        <f>SUM(CS6, -CS13, -CS19,CS24,CS28:CS30)</f>
        <v>0</v>
      </c>
      <c r="CT31" s="34">
        <f>SUM(CT6, -CT13, -CT19,CT24,CT28:CT30)</f>
        <v>-6.8999999999999999E-3</v>
      </c>
      <c r="CU31" s="34">
        <f t="shared" ref="CU31:DA31" si="63">SUM(CU6, -CU13, -CU19,CU24,CU28:CU30)</f>
        <v>2.0199999999999999E-2</v>
      </c>
      <c r="CV31" s="34">
        <f t="shared" si="63"/>
        <v>-8.9900000000000008E-2</v>
      </c>
      <c r="CW31" s="34">
        <f t="shared" si="63"/>
        <v>8.3999999999999995E-3</v>
      </c>
      <c r="CX31" s="34">
        <f t="shared" si="63"/>
        <v>-1.6399999999999998E-2</v>
      </c>
      <c r="CY31" s="34">
        <f t="shared" si="63"/>
        <v>0</v>
      </c>
      <c r="CZ31" s="34">
        <f t="shared" si="63"/>
        <v>0</v>
      </c>
      <c r="DA31" s="34">
        <f t="shared" si="63"/>
        <v>0</v>
      </c>
      <c r="DB31" s="34">
        <f>SUM(DB6, -DB13, -DB19,DB24,DB28:DB30)</f>
        <v>2.35E-2</v>
      </c>
      <c r="DC31" s="34">
        <f>SUM(DC6, -DC13, -DC19,DC24,DC28:DC30)</f>
        <v>3.599999999999999E-3</v>
      </c>
      <c r="DD31" s="34">
        <f>SUM(DD6, -DD13, -DD19,DD24,DD28:DD30)</f>
        <v>4.7000000000000002E-3</v>
      </c>
      <c r="DE31" s="34">
        <f>SUM(DE6, -DE13, -DE19,DE24,DE28:DE30)</f>
        <v>2.06E-2</v>
      </c>
      <c r="DF31" s="34">
        <f>SUM(DF6, -DF13, -DF19,DF24,DF28:DF30)</f>
        <v>0</v>
      </c>
      <c r="DG31" s="34">
        <f t="shared" ref="DG31:DH31" si="64">SUM(DG6, -DG13, -DG19,DG24,DG28:DG30)</f>
        <v>0</v>
      </c>
      <c r="DH31" s="34">
        <f t="shared" si="64"/>
        <v>-1.0200000000000001E-2</v>
      </c>
      <c r="DI31" s="34">
        <f>SUM(DI6, -DI13, -DI19,DI24,DI28:DI30)</f>
        <v>9.5999999999999974E-3</v>
      </c>
      <c r="DJ31" s="34">
        <f>SUM(DJ6, -DJ13, -DJ19,DJ24,DJ28:DJ30)</f>
        <v>4.3E-3</v>
      </c>
      <c r="DK31" s="34">
        <f>SUM(DK6, -DK13, -DK19,DK24,DK28:DK30)</f>
        <v>-5.8900000000000001E-2</v>
      </c>
      <c r="DL31" s="34">
        <f>SUM(DL6, -DL13, -DL19,DL24,DL28:DL30)</f>
        <v>2.1299999999999999E-2</v>
      </c>
      <c r="DM31" s="34">
        <f>SUM(DM6, -DM13, -DM19,DM24,DM28:DM30)</f>
        <v>0</v>
      </c>
      <c r="DN31" s="34">
        <f t="shared" ref="DN31:DO31" si="65">SUM(DN6, -DN13, -DN19,DN24,DN28:DN30)</f>
        <v>0</v>
      </c>
      <c r="DO31" s="34">
        <f t="shared" si="65"/>
        <v>3.8600000000000002E-2</v>
      </c>
      <c r="DP31" s="34">
        <f>SUM(DP6, -DP13, -DP19,DP24,DP28:DP30)</f>
        <v>-2.4500000000000001E-2</v>
      </c>
      <c r="DQ31" s="34">
        <f>SUM(DQ6, -DQ13, -DQ19,DQ24,DQ28:DQ30)</f>
        <v>0</v>
      </c>
      <c r="DR31" s="34">
        <f>SUM(DR6, -DR13, -DR19,DR24,DR28:DR30)</f>
        <v>0</v>
      </c>
      <c r="DS31" s="34">
        <f>SUM(DS6, -DS13, -DS19,DS24,DS28,DS29,DS30)</f>
        <v>0</v>
      </c>
      <c r="DT31" s="34">
        <f>SUM(DT6, -DT13, -DT19,DT24,DT28:DT30)</f>
        <v>0</v>
      </c>
      <c r="DU31" s="34">
        <f>SUM(DU6, -DU13, -DU19,DU24,DU28,DU29,DU30)</f>
        <v>0</v>
      </c>
      <c r="DV31" s="31">
        <f t="shared" si="3"/>
        <v>-8.9900000000000008E-2</v>
      </c>
      <c r="DW31" s="31">
        <f t="shared" si="4"/>
        <v>-2.2516129032258071E-3</v>
      </c>
      <c r="DX31" s="31">
        <f t="shared" si="5"/>
        <v>3.8600000000000002E-2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CN32" s="285">
        <v>73.501000000000005</v>
      </c>
      <c r="CO32" s="4" t="s">
        <v>67</v>
      </c>
      <c r="CP32" s="55">
        <v>75.144999999999996</v>
      </c>
      <c r="CQ32" s="6">
        <v>2.7000000000000001E-3</v>
      </c>
      <c r="CR32" s="6"/>
      <c r="CS32" s="6"/>
      <c r="CT32" s="6">
        <v>2.7000000000000001E-3</v>
      </c>
      <c r="CU32" s="6">
        <v>2.7000000000000001E-3</v>
      </c>
      <c r="CV32" s="6">
        <v>-1.7399999999999999E-2</v>
      </c>
      <c r="CW32" s="6">
        <v>-5.1999999999999998E-3</v>
      </c>
      <c r="CX32" s="6">
        <v>-5.0000000000000001E-4</v>
      </c>
      <c r="CY32" s="6"/>
      <c r="CZ32" s="14"/>
      <c r="DA32" s="6">
        <v>4.5999999999999999E-3</v>
      </c>
      <c r="DB32" s="6">
        <v>1.6000000000000001E-3</v>
      </c>
      <c r="DC32" s="6">
        <v>1.38E-2</v>
      </c>
      <c r="DD32" s="6">
        <v>1.8E-3</v>
      </c>
      <c r="DE32" s="17">
        <v>3.5000000000000001E-3</v>
      </c>
      <c r="DF32" s="6"/>
      <c r="DG32" s="14"/>
      <c r="DH32" s="6">
        <v>2.0000000000000001E-4</v>
      </c>
      <c r="DI32" s="6">
        <v>4.7999999999999996E-3</v>
      </c>
      <c r="DJ32" s="6">
        <v>-1.4E-3</v>
      </c>
      <c r="DK32" s="6">
        <v>-8.8000000000000005E-3</v>
      </c>
      <c r="DL32" s="6">
        <v>6.1000000000000004E-3</v>
      </c>
      <c r="DM32" s="6"/>
      <c r="DN32" s="15"/>
      <c r="DO32" s="6">
        <v>9.7000000000000003E-3</v>
      </c>
      <c r="DP32" s="279">
        <v>-2.0999999999999999E-3</v>
      </c>
      <c r="DQ32" s="6"/>
      <c r="DR32" s="6"/>
      <c r="DS32" s="6"/>
      <c r="DT32" s="6"/>
      <c r="DU32" s="6"/>
      <c r="DV32" s="35">
        <f t="shared" si="3"/>
        <v>-1.7399999999999999E-2</v>
      </c>
      <c r="DW32" s="35">
        <f t="shared" si="4"/>
        <v>1.0444444444444444E-3</v>
      </c>
      <c r="DX32" s="35">
        <f t="shared" si="5"/>
        <v>1.38E-2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CN33" s="285">
        <v>0.91610000000000003</v>
      </c>
      <c r="CO33" s="4" t="s">
        <v>68</v>
      </c>
      <c r="CP33" s="55">
        <v>0.90749999999999997</v>
      </c>
      <c r="CQ33" s="6">
        <v>-5.4000000000000003E-3</v>
      </c>
      <c r="CR33" s="6"/>
      <c r="CS33" s="6"/>
      <c r="CT33" s="6">
        <v>-1E-4</v>
      </c>
      <c r="CU33" s="6">
        <v>2.8999999999999998E-3</v>
      </c>
      <c r="CV33" s="6">
        <v>-1.09E-2</v>
      </c>
      <c r="CW33" s="6">
        <v>3.3999999999999998E-3</v>
      </c>
      <c r="CX33" s="6">
        <v>-3.0999999999999999E-3</v>
      </c>
      <c r="CY33" s="6"/>
      <c r="CZ33" s="9"/>
      <c r="DA33" s="6">
        <v>8.0000000000000004E-4</v>
      </c>
      <c r="DB33" s="6">
        <v>-4.1999999999999997E-3</v>
      </c>
      <c r="DC33" s="6">
        <v>1.0500000000000001E-2</v>
      </c>
      <c r="DD33" s="6">
        <v>9.1000000000000004E-3</v>
      </c>
      <c r="DE33" s="6">
        <v>2.9999999999999997E-4</v>
      </c>
      <c r="DF33" s="6"/>
      <c r="DG33" s="9"/>
      <c r="DH33" s="6">
        <v>-1.9E-3</v>
      </c>
      <c r="DI33" s="6">
        <v>3.0000000000000001E-3</v>
      </c>
      <c r="DJ33" s="6">
        <v>-6.4999999999999997E-3</v>
      </c>
      <c r="DK33" s="6">
        <v>-3.8E-3</v>
      </c>
      <c r="DL33" s="6">
        <v>2.0000000000000001E-4</v>
      </c>
      <c r="DM33" s="6"/>
      <c r="DN33" s="10"/>
      <c r="DO33" s="6">
        <v>1.01E-2</v>
      </c>
      <c r="DP33" s="279">
        <v>1.6999999999999999E-3</v>
      </c>
      <c r="DQ33" s="6"/>
      <c r="DR33" s="6"/>
      <c r="DS33" s="6"/>
      <c r="DT33" s="6"/>
      <c r="DU33" s="6"/>
      <c r="DV33" s="35">
        <f t="shared" si="3"/>
        <v>-1.09E-2</v>
      </c>
      <c r="DW33" s="35">
        <f t="shared" si="4"/>
        <v>3.388888888888889E-4</v>
      </c>
      <c r="DX33" s="35">
        <f t="shared" si="5"/>
        <v>1.0500000000000001E-2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CN34" s="291"/>
      <c r="CO34" s="36" t="s">
        <v>69</v>
      </c>
      <c r="CP34" s="37"/>
      <c r="CQ34" s="38">
        <f>SUM(CQ7, -CQ14, -CQ20,CQ25, -CQ29,CQ32:CQ33)</f>
        <v>-1.2300000000000002E-2</v>
      </c>
      <c r="CR34" s="38">
        <f>SUM(CR7, -CR14, -CR20,CR25, -CR29,CR32:CR33)</f>
        <v>0</v>
      </c>
      <c r="CS34" s="38">
        <f>SUM(CS7, -CS14, -CS20,CS25, -CS29,CS32:CS33)</f>
        <v>0</v>
      </c>
      <c r="CT34" s="38">
        <f>SUM(CT7, -CT14, -CT20,CT25, -CT29,CT32:CT33)</f>
        <v>5.8000000000000005E-3</v>
      </c>
      <c r="CU34" s="38">
        <f t="shared" ref="CU34:CY34" si="75">SUM(CU7, -CU14, -CU20,CU25, -CU29,CU32:CU33)</f>
        <v>2.1400000000000002E-2</v>
      </c>
      <c r="CV34" s="38">
        <f t="shared" si="75"/>
        <v>-9.4200000000000006E-2</v>
      </c>
      <c r="CW34" s="38">
        <f t="shared" si="75"/>
        <v>-1.9800000000000002E-2</v>
      </c>
      <c r="CX34" s="38">
        <f t="shared" si="75"/>
        <v>-3.0999999999999999E-3</v>
      </c>
      <c r="CY34" s="38">
        <f t="shared" si="75"/>
        <v>0</v>
      </c>
      <c r="CZ34" s="38">
        <f>SUM(CZ7, -CZ14, -CZ20,CZ25, -CZ29,CZ32:CZ33)</f>
        <v>0</v>
      </c>
      <c r="DA34" s="38">
        <f t="shared" ref="DA34" si="76">SUM(DA7, -DA14, -DA20,DA25, -DA29,DA32:DA33)</f>
        <v>1.3900000000000001E-2</v>
      </c>
      <c r="DB34" s="38">
        <f>SUM(DB7, -DB14, -DB20,DB25, -DB29,DB32:DB33)</f>
        <v>-9.1999999999999998E-3</v>
      </c>
      <c r="DC34" s="38">
        <f>SUM(DC7, -DC14, -DC20,DC25, -DC29,DC32:DC33)</f>
        <v>8.09E-2</v>
      </c>
      <c r="DD34" s="38">
        <f>SUM(DD7, -DD14, -DD20,DD25, -DD29,DD32:DD33)</f>
        <v>3.4199999999999994E-2</v>
      </c>
      <c r="DE34" s="38">
        <f>SUM(DE7, -DE14, -DE20,DE25, -DE29,DE32:DE33)</f>
        <v>1.09E-2</v>
      </c>
      <c r="DF34" s="38">
        <f>SUM(DF7, -DF14, -DF20,DF25, -DF29,DF32:DF33)</f>
        <v>0</v>
      </c>
      <c r="DG34" s="38">
        <f t="shared" ref="DG34:DH34" si="77">SUM(DG7, -DG14, -DG20,DG25, -DG29,DG32:DG33)</f>
        <v>0</v>
      </c>
      <c r="DH34" s="38">
        <f t="shared" si="77"/>
        <v>-1.84E-2</v>
      </c>
      <c r="DI34" s="38">
        <f>SUM(DI7, -DI14, -DI20,DI25, -DI29,DI32:DI33)</f>
        <v>1.1300000000000001E-2</v>
      </c>
      <c r="DJ34" s="38">
        <f>SUM(DJ7, -DJ14, -DJ20,DJ25, -DJ29,DJ32:DJ33)</f>
        <v>-2.6799999999999997E-2</v>
      </c>
      <c r="DK34" s="38">
        <f>SUM(DK7, -DK14, -DK20,DK25, -DK29,DK32:DK33)</f>
        <v>-3.8199999999999998E-2</v>
      </c>
      <c r="DL34" s="38">
        <f>SUM(DL7, -DL14, -DL20,DL25, -DL29,DL32:DL33)</f>
        <v>3.2500000000000001E-2</v>
      </c>
      <c r="DM34" s="38">
        <f>SUM(DM7, -DM14, -DM20,DM25, -DM29,DM32:DM33)</f>
        <v>0</v>
      </c>
      <c r="DN34" s="38">
        <f t="shared" ref="DN34:DO34" si="78">SUM(DN7, -DN14, -DN20,DN25, -DN29,DN32:DN33)</f>
        <v>0</v>
      </c>
      <c r="DO34" s="38">
        <f t="shared" si="78"/>
        <v>3.6899999999999995E-2</v>
      </c>
      <c r="DP34" s="38">
        <f>SUM(DP7, -DP14, -DP20,DP25, -DP29,DP32:DP33)</f>
        <v>-9.7999999999999997E-3</v>
      </c>
      <c r="DQ34" s="38">
        <f>SUM(DQ7, -DQ14, -DQ20,DQ25, -DQ29,DQ32:DQ33)</f>
        <v>0</v>
      </c>
      <c r="DR34" s="38">
        <f>SUM(DR7, -DR14, -DR20,DR25, -DR29,DR32:DR33)</f>
        <v>0</v>
      </c>
      <c r="DS34" s="38">
        <f>SUM(DS7, -DS14, -DS20,DS25, -DS29,DS32,DS33)</f>
        <v>0</v>
      </c>
      <c r="DT34" s="38">
        <f>SUM(DT7, -DT14, -DT20,DT25, -DT29,DT32:DT33)</f>
        <v>0</v>
      </c>
      <c r="DU34" s="38">
        <f>SUM(DU7, -DU14, -DU20,DU25, -DU29,DU32,DU33)</f>
        <v>0</v>
      </c>
      <c r="DV34" s="35">
        <f t="shared" si="3"/>
        <v>-9.4200000000000006E-2</v>
      </c>
      <c r="DW34" s="35">
        <f t="shared" si="4"/>
        <v>5.16129032258064E-4</v>
      </c>
      <c r="DX34" s="35">
        <f t="shared" si="5"/>
        <v>8.09E-2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CN35" s="285">
        <v>80.188999999999993</v>
      </c>
      <c r="CO35" s="4" t="s">
        <v>70</v>
      </c>
      <c r="CP35" s="55">
        <v>82.796999999999997</v>
      </c>
      <c r="CQ35" s="6">
        <v>8.0999999999999996E-3</v>
      </c>
      <c r="CR35" s="6"/>
      <c r="CS35" s="6"/>
      <c r="CT35" s="6">
        <v>2.8E-3</v>
      </c>
      <c r="CU35" s="6">
        <v>-6.9999999999999999E-4</v>
      </c>
      <c r="CV35" s="6">
        <v>-6.1000000000000004E-3</v>
      </c>
      <c r="CW35" s="6">
        <v>-8.3000000000000001E-3</v>
      </c>
      <c r="CX35" s="6">
        <v>2.5000000000000001E-3</v>
      </c>
      <c r="CY35" s="6"/>
      <c r="CZ35" s="39"/>
      <c r="DA35" s="6">
        <v>4.1999999999999997E-3</v>
      </c>
      <c r="DB35" s="6">
        <v>6.0000000000000001E-3</v>
      </c>
      <c r="DC35" s="6">
        <v>3.3999999999999998E-3</v>
      </c>
      <c r="DD35" s="6">
        <v>-7.3000000000000001E-3</v>
      </c>
      <c r="DE35" s="6">
        <v>3.3999999999999998E-3</v>
      </c>
      <c r="DF35" s="6"/>
      <c r="DG35" s="39"/>
      <c r="DH35" s="6">
        <v>1.1000000000000001E-3</v>
      </c>
      <c r="DI35" s="6">
        <v>2E-3</v>
      </c>
      <c r="DJ35" s="6">
        <v>5.0000000000000001E-3</v>
      </c>
      <c r="DK35" s="6">
        <v>-5.1000000000000004E-3</v>
      </c>
      <c r="DL35" s="6">
        <v>5.7000000000000002E-3</v>
      </c>
      <c r="DM35" s="6"/>
      <c r="DN35" s="40"/>
      <c r="DO35" s="6">
        <v>-1E-4</v>
      </c>
      <c r="DP35" s="279">
        <v>-3.8E-3</v>
      </c>
      <c r="DQ35" s="6"/>
      <c r="DR35" s="6"/>
      <c r="DS35" s="6"/>
      <c r="DT35" s="6"/>
      <c r="DU35" s="6"/>
      <c r="DV35" s="41">
        <f t="shared" si="3"/>
        <v>-8.3000000000000001E-3</v>
      </c>
      <c r="DW35" s="41">
        <f t="shared" si="4"/>
        <v>7.1111111111111115E-4</v>
      </c>
      <c r="DX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CN36" s="292"/>
      <c r="CO36" s="42" t="s">
        <v>71</v>
      </c>
      <c r="CP36" s="43"/>
      <c r="CQ36" s="44">
        <f t="shared" ref="CQ36:DA36" si="92">SUM( -CQ8, -CQ15, -CQ21,CQ26, -CQ30, -CQ33,CQ35)</f>
        <v>3.0799999999999998E-2</v>
      </c>
      <c r="CR36" s="44">
        <f t="shared" si="92"/>
        <v>0</v>
      </c>
      <c r="CS36" s="44">
        <f t="shared" si="92"/>
        <v>0</v>
      </c>
      <c r="CT36" s="44">
        <f t="shared" si="92"/>
        <v>7.1000000000000004E-3</v>
      </c>
      <c r="CU36" s="44">
        <f t="shared" si="92"/>
        <v>-8.9999999999999965E-4</v>
      </c>
      <c r="CV36" s="44">
        <f t="shared" si="92"/>
        <v>-4.6000000000000008E-3</v>
      </c>
      <c r="CW36" s="44">
        <f t="shared" si="92"/>
        <v>-4.5800000000000007E-2</v>
      </c>
      <c r="CX36" s="44">
        <f t="shared" si="92"/>
        <v>2.1899999999999999E-2</v>
      </c>
      <c r="CY36" s="44">
        <f t="shared" si="92"/>
        <v>0</v>
      </c>
      <c r="CZ36" s="44">
        <f t="shared" si="92"/>
        <v>0</v>
      </c>
      <c r="DA36" s="44">
        <f t="shared" si="92"/>
        <v>1.0800000000000001E-2</v>
      </c>
      <c r="DB36" s="44">
        <f>SUM( -DB8, -DB15, -DB21,DB26, -DB30, -DB33,DB35)</f>
        <v>2.4599999999999997E-2</v>
      </c>
      <c r="DC36" s="44">
        <f>SUM( -DC8, -DC15, -DC21,DC26, -DC30, -DC33,DC35)</f>
        <v>-2.6999999999999997E-3</v>
      </c>
      <c r="DD36" s="44">
        <f>SUM( -DD8, -DD15, -DD21,DD26, -DD30, -DD33,DD35)</f>
        <v>-3.7499999999999999E-2</v>
      </c>
      <c r="DE36" s="44">
        <f>SUM( -DE8, -DE15, -DE21,DE26, -DE30, -DE33,DE35)</f>
        <v>8.8999999999999999E-3</v>
      </c>
      <c r="DF36" s="44">
        <f>SUM( -DF8, -DF15, -DF21,DF26, -DF30, -DF33,DF35)</f>
        <v>0</v>
      </c>
      <c r="DG36" s="44">
        <f t="shared" ref="DG36:DH36" si="93">SUM( -DG8, -DG15, -DG21,DG26, -DG30, -DG33,DG35)</f>
        <v>0</v>
      </c>
      <c r="DH36" s="44">
        <f t="shared" si="93"/>
        <v>-1.0999999999999996E-3</v>
      </c>
      <c r="DI36" s="44">
        <f>SUM( -DI8, -DI15, -DI21,DI26, -DI30, -DI33,DI35)</f>
        <v>-1.24E-2</v>
      </c>
      <c r="DJ36" s="44">
        <f>SUM( -DJ8, -DJ15, -DJ21,DJ26, -DJ30, -DJ33,DJ35)</f>
        <v>2.58E-2</v>
      </c>
      <c r="DK36" s="44">
        <f>SUM( -DK8, -DK15, -DK21,DK26, -DK30, -DK33,DK35)</f>
        <v>-7.6999999999999985E-3</v>
      </c>
      <c r="DL36" s="44">
        <f>SUM( -DL8, -DL15, -DL21,DL26, -DL30, -DL33,DL35)</f>
        <v>2.9500000000000002E-2</v>
      </c>
      <c r="DM36" s="44">
        <f>SUM( -DM8, -DM15, -DM21,DM26, -DM30, -DM33,DM35)</f>
        <v>0</v>
      </c>
      <c r="DN36" s="44">
        <f t="shared" ref="DN36:DU36" si="94">SUM( -DN8, -DN15, -DN21,DN26, -DN30, -DN33,DN35)</f>
        <v>0</v>
      </c>
      <c r="DO36" s="44">
        <f t="shared" si="94"/>
        <v>-4.2999999999999997E-2</v>
      </c>
      <c r="DP36" s="44">
        <f t="shared" si="94"/>
        <v>-2.3200000000000002E-2</v>
      </c>
      <c r="DQ36" s="44">
        <f t="shared" si="94"/>
        <v>0</v>
      </c>
      <c r="DR36" s="44">
        <f t="shared" si="94"/>
        <v>0</v>
      </c>
      <c r="DS36" s="44">
        <f t="shared" si="94"/>
        <v>0</v>
      </c>
      <c r="DT36" s="44">
        <f t="shared" si="94"/>
        <v>0</v>
      </c>
      <c r="DU36" s="44">
        <f t="shared" si="94"/>
        <v>0</v>
      </c>
      <c r="DV36" s="41">
        <f t="shared" si="3"/>
        <v>-4.5800000000000007E-2</v>
      </c>
      <c r="DW36" s="41">
        <f t="shared" si="4"/>
        <v>-6.2903225806451633E-4</v>
      </c>
      <c r="DX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CN37" s="293"/>
      <c r="CO37" s="45" t="s">
        <v>72</v>
      </c>
      <c r="CP37" s="46"/>
      <c r="CQ37" s="47">
        <f>SUM( -CQ5, -CQ12, -CQ18, -CQ23, -CQ28, -CQ32, -CQ35)</f>
        <v>-3.3500000000000002E-2</v>
      </c>
      <c r="CR37" s="47">
        <f t="shared" ref="CR37:CY37" si="106">SUM( -CR5, -CR12, -CR18, -CR23, -CR28, -CR32, -CR35)</f>
        <v>0</v>
      </c>
      <c r="CS37" s="47">
        <f t="shared" si="106"/>
        <v>0</v>
      </c>
      <c r="CT37" s="47">
        <f>SUM( -CT5, -CT12, -CT18, -CT23, -CT28, -CT32, -CT35)</f>
        <v>-1.6299999999999999E-2</v>
      </c>
      <c r="CU37" s="47">
        <f t="shared" si="106"/>
        <v>3.599999999999999E-3</v>
      </c>
      <c r="CV37" s="47">
        <f t="shared" si="106"/>
        <v>4.4400000000000002E-2</v>
      </c>
      <c r="CW37" s="47">
        <f t="shared" si="106"/>
        <v>2.1999999999999999E-2</v>
      </c>
      <c r="CX37" s="47">
        <f t="shared" si="106"/>
        <v>1.8E-3</v>
      </c>
      <c r="CY37" s="47">
        <f t="shared" si="106"/>
        <v>0</v>
      </c>
      <c r="CZ37" s="47">
        <f t="shared" ref="CZ37:DF37" si="107">SUM( -CZ5, -CZ12, -CZ18, -CZ23, -CZ28, -CZ32, -CZ35)</f>
        <v>0</v>
      </c>
      <c r="DA37" s="47">
        <f t="shared" si="107"/>
        <v>-2.1399999999999999E-2</v>
      </c>
      <c r="DB37" s="47">
        <f t="shared" si="107"/>
        <v>-2.2100000000000002E-2</v>
      </c>
      <c r="DC37" s="47">
        <f t="shared" si="107"/>
        <v>-2.9600000000000001E-2</v>
      </c>
      <c r="DD37" s="47">
        <f t="shared" si="107"/>
        <v>2.12E-2</v>
      </c>
      <c r="DE37" s="47">
        <f t="shared" si="107"/>
        <v>-1.6899999999999998E-2</v>
      </c>
      <c r="DF37" s="47">
        <f t="shared" si="107"/>
        <v>0</v>
      </c>
      <c r="DG37" s="47">
        <f t="shared" ref="DG37:DH37" si="108">SUM( -DG5, -DG12, -DG18, -DG23, -DG28, -DG32, -DG35)</f>
        <v>0</v>
      </c>
      <c r="DH37" s="47">
        <f t="shared" si="108"/>
        <v>-1.2900000000000002E-2</v>
      </c>
      <c r="DI37" s="47">
        <f>SUM( -DI5, -DI12, -DI18, -DI23, -DI28, -DI32, -DI35)</f>
        <v>-2.7499999999999997E-2</v>
      </c>
      <c r="DJ37" s="47">
        <f>SUM( -DJ5, -DJ12, -DJ18, -DJ23, -DJ28, -DJ32, -DJ35)</f>
        <v>-1.44E-2</v>
      </c>
      <c r="DK37" s="47">
        <f>SUM( -DK5, -DK12, -DK18, -DK23, -DK28, -DK32, -DK35)</f>
        <v>3.2800000000000003E-2</v>
      </c>
      <c r="DL37" s="47">
        <f>SUM( -DL5, -DL12, -DL18, -DL23, -DL28, -DL32, -DL35)</f>
        <v>-1.6400000000000001E-2</v>
      </c>
      <c r="DM37" s="47">
        <f>SUM( -DM5, -DM12, -DM18, -DM23, -DM28, -DM32, -DM35)</f>
        <v>0</v>
      </c>
      <c r="DN37" s="47">
        <f t="shared" ref="DN37:DU37" si="109">SUM( -DN5, -DN12, -DN18, -DN23, -DN28, -DN32, -DN35)</f>
        <v>0</v>
      </c>
      <c r="DO37" s="47">
        <f t="shared" si="109"/>
        <v>-0.04</v>
      </c>
      <c r="DP37" s="47">
        <f t="shared" si="109"/>
        <v>7.6E-3</v>
      </c>
      <c r="DQ37" s="47">
        <f t="shared" si="109"/>
        <v>0</v>
      </c>
      <c r="DR37" s="47">
        <f t="shared" si="109"/>
        <v>0</v>
      </c>
      <c r="DS37" s="47">
        <f t="shared" si="109"/>
        <v>0</v>
      </c>
      <c r="DT37" s="47">
        <f t="shared" si="109"/>
        <v>0</v>
      </c>
      <c r="DU37" s="47">
        <f t="shared" si="109"/>
        <v>0</v>
      </c>
      <c r="DV37" s="48">
        <f t="shared" si="3"/>
        <v>-0.04</v>
      </c>
      <c r="DW37" s="48">
        <f t="shared" si="4"/>
        <v>-3.7935483870967747E-3</v>
      </c>
      <c r="DX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 t="s">
        <v>62</v>
      </c>
      <c r="BO38" s="50"/>
      <c r="BP38" s="50"/>
      <c r="BQ38" s="50"/>
      <c r="CN38" s="50"/>
      <c r="CO38" s="49" t="s">
        <v>35</v>
      </c>
      <c r="CP38" s="50" t="s">
        <v>62</v>
      </c>
      <c r="CQ38" s="49" t="s">
        <v>1</v>
      </c>
      <c r="CR38" s="50"/>
      <c r="CS38" s="49"/>
      <c r="CT38" s="49" t="s">
        <v>4</v>
      </c>
      <c r="CU38" s="49" t="s">
        <v>5</v>
      </c>
      <c r="CV38" s="49" t="s">
        <v>6</v>
      </c>
      <c r="CW38" s="49" t="s">
        <v>7</v>
      </c>
      <c r="CX38" s="49" t="s">
        <v>8</v>
      </c>
      <c r="CY38" s="50"/>
      <c r="CZ38" s="50"/>
      <c r="DA38" s="49" t="s">
        <v>11</v>
      </c>
      <c r="DB38" s="49" t="s">
        <v>12</v>
      </c>
      <c r="DC38" s="49" t="s">
        <v>13</v>
      </c>
      <c r="DD38" s="49" t="s">
        <v>14</v>
      </c>
      <c r="DE38" s="49" t="s">
        <v>15</v>
      </c>
      <c r="DF38" s="50"/>
      <c r="DG38" s="50" t="s">
        <v>62</v>
      </c>
      <c r="DH38" s="49" t="s">
        <v>18</v>
      </c>
      <c r="DI38" s="49" t="s">
        <v>19</v>
      </c>
      <c r="DJ38" s="49" t="s">
        <v>20</v>
      </c>
      <c r="DK38" s="49" t="s">
        <v>21</v>
      </c>
      <c r="DL38" s="49" t="s">
        <v>22</v>
      </c>
      <c r="DM38" s="50"/>
      <c r="DN38" s="50"/>
      <c r="DO38" s="49" t="s">
        <v>25</v>
      </c>
      <c r="DP38" s="49" t="s">
        <v>26</v>
      </c>
      <c r="DQ38" s="49" t="s">
        <v>27</v>
      </c>
      <c r="DR38" s="49" t="s">
        <v>28</v>
      </c>
      <c r="DS38" s="50"/>
      <c r="DT38" s="50"/>
      <c r="DU38" s="50"/>
      <c r="DV38" s="50"/>
      <c r="DW38" s="50"/>
      <c r="DX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1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1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 t="s">
        <v>62</v>
      </c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 t="s">
        <v>62</v>
      </c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 t="s">
        <v>62</v>
      </c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 t="s">
        <v>62</v>
      </c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CP39" t="s">
        <v>62</v>
      </c>
      <c r="CQ39" s="41">
        <v>0.191</v>
      </c>
      <c r="CR39" s="15"/>
      <c r="CS39" s="15" t="s">
        <v>62</v>
      </c>
      <c r="CT39" s="91">
        <v>0.1981</v>
      </c>
      <c r="CU39" s="41">
        <v>0.19719999999999999</v>
      </c>
      <c r="CV39" s="41">
        <v>0.19259999999999999</v>
      </c>
      <c r="CW39" s="22">
        <v>0.15160000000000001</v>
      </c>
      <c r="CX39" s="41">
        <v>0.16869999999999999</v>
      </c>
      <c r="CY39" s="15"/>
      <c r="CZ39" s="15" t="s">
        <v>62</v>
      </c>
      <c r="DA39" s="41">
        <v>0.17949999999999999</v>
      </c>
      <c r="DB39" s="41">
        <v>0.2041</v>
      </c>
      <c r="DC39" s="41">
        <v>0.2014</v>
      </c>
      <c r="DD39" s="41">
        <v>0.16389999999999999</v>
      </c>
      <c r="DE39" s="41">
        <v>0.17280000000000001</v>
      </c>
      <c r="DF39" s="15"/>
      <c r="DG39" s="15"/>
      <c r="DH39" s="41">
        <v>0.17169999999999999</v>
      </c>
      <c r="DI39" s="22">
        <v>0.1883</v>
      </c>
      <c r="DJ39" s="41">
        <v>0.18509999999999999</v>
      </c>
      <c r="DK39" s="22">
        <v>0.19670000000000001</v>
      </c>
      <c r="DL39" s="41">
        <v>0.2069</v>
      </c>
      <c r="DM39" s="15" t="s">
        <v>62</v>
      </c>
      <c r="DN39" s="15"/>
      <c r="DO39" s="22">
        <v>0.20610000000000001</v>
      </c>
      <c r="DP39" s="15"/>
      <c r="DQ39" s="15"/>
      <c r="DR39" s="15"/>
      <c r="DS39" s="15"/>
      <c r="DT39" s="15"/>
      <c r="DU39" s="15"/>
      <c r="DV39" s="3" t="s">
        <v>32</v>
      </c>
      <c r="DW39" s="3" t="s">
        <v>33</v>
      </c>
      <c r="DX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CQ40" s="31">
        <v>0.1386</v>
      </c>
      <c r="CR40" s="6" t="s">
        <v>62</v>
      </c>
      <c r="CS40" s="6"/>
      <c r="CT40" s="92">
        <v>0.13170000000000001</v>
      </c>
      <c r="CU40" s="31">
        <v>0.15190000000000001</v>
      </c>
      <c r="CV40" s="22">
        <v>0.12820000000000001</v>
      </c>
      <c r="CW40" s="41">
        <v>0.14680000000000001</v>
      </c>
      <c r="CX40" s="22">
        <v>0.14269999999999999</v>
      </c>
      <c r="CY40" s="6"/>
      <c r="CZ40" s="6" t="s">
        <v>62</v>
      </c>
      <c r="DA40" s="22">
        <v>0.1207</v>
      </c>
      <c r="DB40" s="22">
        <v>0.13089999999999999</v>
      </c>
      <c r="DC40" s="22">
        <v>0.1139</v>
      </c>
      <c r="DD40" s="35">
        <v>0.1244</v>
      </c>
      <c r="DE40" s="35">
        <v>0.1353</v>
      </c>
      <c r="DF40" s="6"/>
      <c r="DG40" s="6" t="s">
        <v>62</v>
      </c>
      <c r="DH40" s="22">
        <v>0.13039999999999999</v>
      </c>
      <c r="DI40" s="41">
        <v>0.1593</v>
      </c>
      <c r="DJ40" s="22">
        <v>0.1847</v>
      </c>
      <c r="DK40" s="41">
        <v>0.1774</v>
      </c>
      <c r="DL40" s="22">
        <v>0.18679999999999999</v>
      </c>
      <c r="DM40" s="6"/>
      <c r="DN40" s="6" t="s">
        <v>62</v>
      </c>
      <c r="DO40" s="41">
        <v>0.16389999999999999</v>
      </c>
      <c r="DP40" s="6"/>
      <c r="DQ40" s="6" t="s">
        <v>62</v>
      </c>
      <c r="DR40" s="6"/>
      <c r="DS40" s="6" t="s">
        <v>62</v>
      </c>
      <c r="DT40" s="6"/>
      <c r="DU40" s="6" t="s">
        <v>62</v>
      </c>
      <c r="DV40" s="52">
        <f>MIN(DV2:DV8,DV10:DV15,DV17:DV21,DV23:DV26,DV28:DV30,DV32:DV33,DV35)</f>
        <v>-1.7399999999999999E-2</v>
      </c>
      <c r="DW40" s="52">
        <f>AVERAGE(DW2:DW8,DW10:DW15,DW17:DW21,DW23:DW26,DW28:DW30,DW32:DW33,DW35)</f>
        <v>4.3412698412698423E-4</v>
      </c>
      <c r="DX40" s="52">
        <f>MAX(DX2:DX8,DX10:DX15,DX17:DX21,DX23:DX26,DX28:DX30,DX32:DX33,DX35)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CO41" t="s">
        <v>62</v>
      </c>
      <c r="CP41" t="s">
        <v>62</v>
      </c>
      <c r="CQ41" s="22">
        <v>0.12989999999999999</v>
      </c>
      <c r="CS41" s="6"/>
      <c r="CT41" s="88">
        <v>0.1225</v>
      </c>
      <c r="CU41" s="35">
        <v>0.1217</v>
      </c>
      <c r="CV41" s="31">
        <v>6.2E-2</v>
      </c>
      <c r="CW41" s="31">
        <v>7.0400000000000004E-2</v>
      </c>
      <c r="CX41" s="31">
        <v>5.3999999999999999E-2</v>
      </c>
      <c r="CY41" s="6"/>
      <c r="DA41" s="31">
        <v>5.3999999999999999E-2</v>
      </c>
      <c r="DB41" s="31">
        <v>7.7499999999999999E-2</v>
      </c>
      <c r="DC41" s="35">
        <v>9.0200000000000002E-2</v>
      </c>
      <c r="DD41" s="31">
        <v>8.5800000000000001E-2</v>
      </c>
      <c r="DE41" s="31">
        <v>0.10639999999999999</v>
      </c>
      <c r="DF41" s="6"/>
      <c r="DH41" s="35">
        <v>0.1169</v>
      </c>
      <c r="DI41" s="35">
        <v>0.12820000000000001</v>
      </c>
      <c r="DJ41" s="31">
        <v>0.1101</v>
      </c>
      <c r="DK41" s="35">
        <v>6.3200000000000006E-2</v>
      </c>
      <c r="DL41" s="35">
        <v>9.5699999999999993E-2</v>
      </c>
      <c r="DM41" s="6"/>
      <c r="DO41" s="35">
        <v>0.1326</v>
      </c>
      <c r="DP41" s="6"/>
      <c r="DR41" s="6"/>
      <c r="DT41" s="6"/>
      <c r="DU41" s="53"/>
      <c r="DV41" s="48" t="s">
        <v>67</v>
      </c>
      <c r="DW41" s="55" t="s">
        <v>73</v>
      </c>
      <c r="DX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CO42" t="s">
        <v>62</v>
      </c>
      <c r="CQ42" s="35">
        <v>9.4500000000000001E-2</v>
      </c>
      <c r="CR42" s="6" t="s">
        <v>62</v>
      </c>
      <c r="CS42" s="6"/>
      <c r="CT42" s="90">
        <v>0.1003</v>
      </c>
      <c r="CU42" s="22">
        <v>8.2799999999999999E-2</v>
      </c>
      <c r="CV42" s="35">
        <v>2.75E-2</v>
      </c>
      <c r="CW42" s="35">
        <v>7.7000000000000002E-3</v>
      </c>
      <c r="CX42" s="35">
        <v>4.5999999999999999E-3</v>
      </c>
      <c r="CY42" s="6"/>
      <c r="CZ42" s="6" t="s">
        <v>62</v>
      </c>
      <c r="DA42" s="35">
        <v>1.8499999999999999E-2</v>
      </c>
      <c r="DB42" s="35">
        <v>9.2999999999999992E-3</v>
      </c>
      <c r="DC42" s="31">
        <v>8.1100000000000005E-2</v>
      </c>
      <c r="DD42" s="22">
        <v>7.2999999999999995E-2</v>
      </c>
      <c r="DE42" s="22">
        <v>0.10879999999999999</v>
      </c>
      <c r="DF42" s="6"/>
      <c r="DG42" s="6" t="s">
        <v>62</v>
      </c>
      <c r="DH42" s="31">
        <v>9.6199999999999994E-2</v>
      </c>
      <c r="DI42" s="31">
        <v>0.10580000000000001</v>
      </c>
      <c r="DJ42" s="35">
        <v>0.1014</v>
      </c>
      <c r="DK42" s="31">
        <v>5.1200000000000002E-2</v>
      </c>
      <c r="DL42" s="31">
        <v>7.2499999999999995E-2</v>
      </c>
      <c r="DM42" s="6"/>
      <c r="DN42" s="6" t="s">
        <v>62</v>
      </c>
      <c r="DO42" s="31">
        <v>0.1111</v>
      </c>
      <c r="DP42" s="6"/>
      <c r="DQ42" s="6" t="s">
        <v>62</v>
      </c>
      <c r="DR42" s="6"/>
      <c r="DS42" s="6" t="s">
        <v>62</v>
      </c>
      <c r="DT42" s="6"/>
      <c r="DU42" s="6" t="s">
        <v>62</v>
      </c>
      <c r="DV42" s="55" t="s">
        <v>6</v>
      </c>
      <c r="DW42" s="55" t="s">
        <v>74</v>
      </c>
      <c r="DX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CO43" t="s">
        <v>62</v>
      </c>
      <c r="CQ43" s="16">
        <v>-7.2499999999999995E-2</v>
      </c>
      <c r="CR43" t="s">
        <v>62</v>
      </c>
      <c r="CS43" s="6"/>
      <c r="CT43" s="137">
        <v>-6.7100000000000007E-2</v>
      </c>
      <c r="CU43" s="7">
        <v>-7.4099999999999999E-2</v>
      </c>
      <c r="CV43" s="7">
        <v>-2.5399999999999999E-2</v>
      </c>
      <c r="CW43" s="7">
        <v>-1.5699999999999999E-2</v>
      </c>
      <c r="CX43" s="7">
        <v>-1.66E-2</v>
      </c>
      <c r="CY43" s="6"/>
      <c r="CZ43" t="s">
        <v>62</v>
      </c>
      <c r="DA43" s="7">
        <v>9.5999999999999992E-3</v>
      </c>
      <c r="DB43" s="7">
        <v>-4.5999999999999999E-3</v>
      </c>
      <c r="DC43" s="7">
        <v>5.0000000000000001E-3</v>
      </c>
      <c r="DD43" s="7">
        <v>-7.4000000000000003E-3</v>
      </c>
      <c r="DE43" s="7">
        <v>-2.6100000000000002E-2</v>
      </c>
      <c r="DF43" s="6"/>
      <c r="DG43" t="s">
        <v>62</v>
      </c>
      <c r="DH43" s="7">
        <v>-2.8400000000000002E-2</v>
      </c>
      <c r="DI43" s="7">
        <v>-5.7299999999999997E-2</v>
      </c>
      <c r="DJ43" s="7">
        <v>-5.2400000000000002E-2</v>
      </c>
      <c r="DK43" s="7">
        <v>-0.03</v>
      </c>
      <c r="DL43" s="7">
        <v>-0.05</v>
      </c>
      <c r="DM43" s="6"/>
      <c r="DN43" t="s">
        <v>62</v>
      </c>
      <c r="DO43" s="7">
        <v>-5.9799999999999999E-2</v>
      </c>
      <c r="DP43" s="6"/>
      <c r="DQ43" t="s">
        <v>62</v>
      </c>
      <c r="DR43" s="6"/>
      <c r="DS43" t="s">
        <v>62</v>
      </c>
      <c r="DT43" s="6"/>
      <c r="DU43" s="53" t="s">
        <v>62</v>
      </c>
      <c r="DV43" s="3" t="s">
        <v>32</v>
      </c>
      <c r="DW43" s="3" t="s">
        <v>33</v>
      </c>
      <c r="DX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CO44" t="s">
        <v>62</v>
      </c>
      <c r="CQ44" s="7">
        <v>-0.1023</v>
      </c>
      <c r="CR44" s="6"/>
      <c r="CS44" s="6"/>
      <c r="CT44" s="89">
        <v>-8.5900000000000004E-2</v>
      </c>
      <c r="CU44" s="16">
        <v>-7.6999999999999999E-2</v>
      </c>
      <c r="CV44" s="16">
        <v>-5.4800000000000001E-2</v>
      </c>
      <c r="CW44" s="16">
        <v>-6.0999999999999999E-2</v>
      </c>
      <c r="CX44" s="16">
        <v>-7.0300000000000001E-2</v>
      </c>
      <c r="CY44" s="6"/>
      <c r="CZ44" s="6"/>
      <c r="DA44" s="16">
        <v>-7.4300000000000005E-2</v>
      </c>
      <c r="DB44" s="16">
        <v>-5.1400000000000001E-2</v>
      </c>
      <c r="DC44" s="16">
        <v>-8.4599999999999995E-2</v>
      </c>
      <c r="DD44" s="16">
        <v>-7.2700000000000001E-2</v>
      </c>
      <c r="DE44" s="16">
        <v>-9.4100000000000003E-2</v>
      </c>
      <c r="DF44" s="6"/>
      <c r="DG44" s="6"/>
      <c r="DH44" s="16">
        <v>-7.5800000000000006E-2</v>
      </c>
      <c r="DI44" s="16">
        <v>-8.1500000000000003E-2</v>
      </c>
      <c r="DJ44" s="16">
        <v>-7.7299999999999994E-2</v>
      </c>
      <c r="DK44" s="16">
        <v>-5.7200000000000001E-2</v>
      </c>
      <c r="DL44" s="16">
        <v>-7.7799999999999994E-2</v>
      </c>
      <c r="DM44" s="6"/>
      <c r="DN44" s="6"/>
      <c r="DO44" s="16">
        <v>-6.7699999999999996E-2</v>
      </c>
      <c r="DP44" s="6"/>
      <c r="DQ44" s="6"/>
      <c r="DR44" s="6"/>
      <c r="DS44" s="6"/>
      <c r="DT44" s="6"/>
      <c r="DU44" s="6"/>
      <c r="DV44" s="52">
        <f>MIN(DV9,DV16,DV22,DV27,DV31,DV34,DV36,DV37)</f>
        <v>-9.4200000000000006E-2</v>
      </c>
      <c r="DW44" s="52">
        <f>AVERAGE(DW9,DW16,DW22,DW27,DW31,DW34,DW36,DW37)</f>
        <v>0</v>
      </c>
      <c r="DX44" s="52">
        <f>MAX(DX9,DX16,DX22,DX27,DX31,DX34,DX36,DX37)</f>
        <v>8.09E-2</v>
      </c>
      <c r="DY44" t="s">
        <v>62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CO45" t="s">
        <v>62</v>
      </c>
      <c r="CP45" t="s">
        <v>62</v>
      </c>
      <c r="CQ45" s="48">
        <v>-0.14299999999999999</v>
      </c>
      <c r="CR45" s="6"/>
      <c r="CS45" s="6"/>
      <c r="CT45" s="86">
        <v>-0.1593</v>
      </c>
      <c r="CU45" s="48">
        <v>-0.15570000000000001</v>
      </c>
      <c r="CV45" s="48">
        <v>-0.1113</v>
      </c>
      <c r="CW45" s="48">
        <v>-8.9300000000000004E-2</v>
      </c>
      <c r="CX45" s="48">
        <v>-8.7499999999999994E-2</v>
      </c>
      <c r="CY45" s="6"/>
      <c r="CZ45" s="6"/>
      <c r="DA45" s="48">
        <v>-0.1089</v>
      </c>
      <c r="DB45" s="48">
        <v>-0.13100000000000001</v>
      </c>
      <c r="DC45" s="48">
        <v>-0.16059999999999999</v>
      </c>
      <c r="DD45" s="48">
        <v>-0.1394</v>
      </c>
      <c r="DE45" s="48">
        <v>-0.15629999999999999</v>
      </c>
      <c r="DF45" s="6" t="s">
        <v>62</v>
      </c>
      <c r="DG45" s="6"/>
      <c r="DH45" s="48">
        <v>-0.16919999999999999</v>
      </c>
      <c r="DI45" s="48">
        <v>-0.19670000000000001</v>
      </c>
      <c r="DJ45" s="48">
        <v>-0.21110000000000001</v>
      </c>
      <c r="DK45" s="48">
        <v>-0.17829999999999999</v>
      </c>
      <c r="DL45" s="48">
        <v>-0.19470000000000001</v>
      </c>
      <c r="DM45" s="6"/>
      <c r="DN45" s="6"/>
      <c r="DO45" s="48">
        <v>-0.23469999999999999</v>
      </c>
      <c r="DP45" s="6"/>
      <c r="DQ45" s="6"/>
      <c r="DR45" s="6"/>
      <c r="DS45" s="6"/>
      <c r="DT45" s="6"/>
      <c r="DU45" s="6"/>
      <c r="DV45" s="35" t="s">
        <v>69</v>
      </c>
      <c r="DW45" s="55" t="s">
        <v>75</v>
      </c>
      <c r="DX45" s="35" t="s">
        <v>112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300">
        <v>-5.2699999999999997E-2</v>
      </c>
      <c r="AG46" s="300">
        <v>-7.0300000000000001E-2</v>
      </c>
      <c r="AH46" s="301">
        <v>-7.5499999999999998E-2</v>
      </c>
      <c r="AI46" s="10"/>
      <c r="AJ46" s="10" t="s">
        <v>62</v>
      </c>
      <c r="AK46" s="302">
        <v>-5.8299999999999998E-2</v>
      </c>
      <c r="AL46" s="300">
        <v>-5.91E-2</v>
      </c>
      <c r="AM46" s="302">
        <v>-9.0399999999999994E-2</v>
      </c>
      <c r="AN46" s="301">
        <v>-9.8599999999999993E-2</v>
      </c>
      <c r="AO46" s="301">
        <v>-0.10970000000000001</v>
      </c>
      <c r="AP46" s="10"/>
      <c r="AQ46" s="10" t="s">
        <v>62</v>
      </c>
      <c r="AR46" s="301">
        <v>-9.1700000000000004E-2</v>
      </c>
      <c r="AS46" s="301">
        <v>-0.13059999999999999</v>
      </c>
      <c r="AT46" s="301">
        <v>-0.1368</v>
      </c>
      <c r="AU46" s="301">
        <v>-0.17</v>
      </c>
      <c r="AV46" s="301">
        <v>-0.1593</v>
      </c>
      <c r="AW46" s="10"/>
      <c r="AX46" s="10" t="s">
        <v>62</v>
      </c>
      <c r="AY46" s="301">
        <v>-0.17</v>
      </c>
      <c r="AZ46" s="301">
        <v>-0.1714</v>
      </c>
      <c r="BA46" s="301">
        <v>-0.1726</v>
      </c>
      <c r="BB46" s="301">
        <v>-0.16420000000000001</v>
      </c>
      <c r="BC46" s="301">
        <v>-0.1958</v>
      </c>
      <c r="BD46" s="10"/>
      <c r="BE46" s="10" t="s">
        <v>62</v>
      </c>
      <c r="BF46" s="301">
        <v>-0.1802</v>
      </c>
      <c r="BG46" s="301">
        <v>-0.19239999999999999</v>
      </c>
      <c r="BH46" s="301">
        <v>-0.23169999999999999</v>
      </c>
      <c r="BI46" s="301">
        <v>-0.24099999999999999</v>
      </c>
      <c r="BJ46" s="63" t="s">
        <v>86</v>
      </c>
      <c r="BK46" s="63" t="s">
        <v>76</v>
      </c>
      <c r="BL46" s="63" t="s">
        <v>86</v>
      </c>
      <c r="CQ46" s="301">
        <v>-0.23619999999999999</v>
      </c>
      <c r="CR46" s="10" t="s">
        <v>62</v>
      </c>
      <c r="CS46" s="10"/>
      <c r="CT46" s="303">
        <v>-0.24030000000000001</v>
      </c>
      <c r="CU46" s="301">
        <v>-0.24679999999999999</v>
      </c>
      <c r="CV46" s="301">
        <v>-0.21879999999999999</v>
      </c>
      <c r="CW46" s="301">
        <v>-0.21049999999999999</v>
      </c>
      <c r="CX46" s="93">
        <v>-0.1956</v>
      </c>
      <c r="CY46" s="10"/>
      <c r="CZ46" s="10" t="s">
        <v>62</v>
      </c>
      <c r="DA46" s="93">
        <v>-0.1991</v>
      </c>
      <c r="DB46" s="93">
        <v>-0.23480000000000001</v>
      </c>
      <c r="DC46" s="93">
        <v>-0.24640000000000001</v>
      </c>
      <c r="DD46" s="93">
        <v>-0.2276</v>
      </c>
      <c r="DE46" s="93">
        <v>-0.24679999999999999</v>
      </c>
      <c r="DF46" s="10"/>
      <c r="DG46" s="10" t="s">
        <v>62</v>
      </c>
      <c r="DH46" s="93">
        <v>-0.24179999999999999</v>
      </c>
      <c r="DI46" s="93">
        <v>-0.24610000000000001</v>
      </c>
      <c r="DJ46" s="93">
        <v>-0.24049999999999999</v>
      </c>
      <c r="DK46" s="93">
        <v>-0.223</v>
      </c>
      <c r="DL46" s="93">
        <v>-0.2394</v>
      </c>
      <c r="DM46" s="10"/>
      <c r="DN46" s="10" t="s">
        <v>62</v>
      </c>
      <c r="DO46" s="93">
        <v>-0.2515</v>
      </c>
      <c r="DP46" s="10" t="s">
        <v>62</v>
      </c>
      <c r="DQ46" s="10" t="s">
        <v>62</v>
      </c>
      <c r="DR46" s="10" t="s">
        <v>62</v>
      </c>
      <c r="DS46" s="10" t="s">
        <v>62</v>
      </c>
      <c r="DT46" s="10"/>
      <c r="DU46" s="10" t="s">
        <v>62</v>
      </c>
      <c r="DV46" s="63" t="s">
        <v>6</v>
      </c>
      <c r="DW46" s="63" t="s">
        <v>76</v>
      </c>
      <c r="DX46" s="63" t="s">
        <v>13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2" t="s">
        <v>92</v>
      </c>
      <c r="BT47" s="283" t="s">
        <v>93</v>
      </c>
      <c r="EK47" s="282" t="s">
        <v>90</v>
      </c>
      <c r="EL47" s="282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5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299"/>
      <c r="BY48" s="253"/>
      <c r="BZ48" s="70">
        <v>43136</v>
      </c>
      <c r="CA48" s="255"/>
      <c r="CB48" s="253"/>
      <c r="CC48" s="70">
        <v>43137</v>
      </c>
      <c r="CD48" s="304"/>
      <c r="CE48" s="253"/>
      <c r="CF48" s="70">
        <v>43138</v>
      </c>
      <c r="CG48" s="254"/>
      <c r="CH48" s="253"/>
      <c r="CI48" s="70">
        <v>43139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56"/>
      <c r="CR48" s="75">
        <v>43144</v>
      </c>
      <c r="CS48" s="257"/>
      <c r="CT48" s="256"/>
      <c r="CU48" s="75">
        <v>43145</v>
      </c>
      <c r="CV48" s="257"/>
      <c r="CW48" s="256"/>
      <c r="CX48" s="75">
        <v>43146</v>
      </c>
      <c r="CY48" s="257"/>
      <c r="CZ48" s="276"/>
      <c r="DA48" s="78">
        <v>43149</v>
      </c>
      <c r="DB48" s="277"/>
      <c r="DC48" s="276"/>
      <c r="DD48" s="78">
        <v>43150</v>
      </c>
      <c r="DE48" s="277"/>
      <c r="DF48" s="276"/>
      <c r="DG48" s="78">
        <v>43151</v>
      </c>
      <c r="DH48" s="277"/>
      <c r="DI48" s="276"/>
      <c r="DJ48" s="78">
        <v>43152</v>
      </c>
      <c r="DK48" s="277"/>
      <c r="DL48" s="307"/>
      <c r="DM48" s="78">
        <v>43153</v>
      </c>
      <c r="DN48" s="307"/>
      <c r="DO48" s="249"/>
      <c r="DP48" s="65">
        <v>43156</v>
      </c>
      <c r="DQ48" s="251"/>
      <c r="DR48" s="67"/>
      <c r="DS48" s="65">
        <v>43157</v>
      </c>
      <c r="DT48" s="66"/>
      <c r="DU48" s="64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80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126" t="s">
        <v>78</v>
      </c>
      <c r="CR49" s="56" t="s">
        <v>79</v>
      </c>
      <c r="CS49" s="127" t="s">
        <v>80</v>
      </c>
      <c r="CT49" s="126" t="s">
        <v>78</v>
      </c>
      <c r="CU49" s="56" t="s">
        <v>79</v>
      </c>
      <c r="CV49" s="127" t="s">
        <v>80</v>
      </c>
      <c r="CW49" s="126" t="s">
        <v>78</v>
      </c>
      <c r="CX49" s="56" t="s">
        <v>79</v>
      </c>
      <c r="CY49" s="127" t="s">
        <v>80</v>
      </c>
      <c r="CZ49" s="126" t="s">
        <v>78</v>
      </c>
      <c r="DA49" s="56" t="s">
        <v>79</v>
      </c>
      <c r="DB49" s="127" t="s">
        <v>80</v>
      </c>
      <c r="DC49" s="126" t="s">
        <v>78</v>
      </c>
      <c r="DD49" s="56" t="s">
        <v>79</v>
      </c>
      <c r="DE49" s="127" t="s">
        <v>80</v>
      </c>
      <c r="DF49" s="126" t="s">
        <v>78</v>
      </c>
      <c r="DG49" s="56" t="s">
        <v>79</v>
      </c>
      <c r="DH49" s="127" t="s">
        <v>80</v>
      </c>
      <c r="DI49" s="126" t="s">
        <v>78</v>
      </c>
      <c r="DJ49" s="56" t="s">
        <v>79</v>
      </c>
      <c r="DK49" s="127" t="s">
        <v>80</v>
      </c>
      <c r="DL49" s="267" t="s">
        <v>78</v>
      </c>
      <c r="DM49" s="56" t="s">
        <v>79</v>
      </c>
      <c r="DN49" s="266" t="s">
        <v>80</v>
      </c>
      <c r="DO49" s="126" t="s">
        <v>78</v>
      </c>
      <c r="DP49" s="56" t="s">
        <v>79</v>
      </c>
      <c r="DQ49" s="127" t="s">
        <v>80</v>
      </c>
      <c r="DR49" s="267" t="s">
        <v>78</v>
      </c>
      <c r="DS49" s="56" t="s">
        <v>79</v>
      </c>
      <c r="DT49" s="56" t="s">
        <v>80</v>
      </c>
      <c r="DU49" s="56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6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28" t="s">
        <v>81</v>
      </c>
      <c r="CR50" s="55" t="s">
        <v>82</v>
      </c>
      <c r="CS50" s="129" t="s">
        <v>83</v>
      </c>
      <c r="CT50" s="128" t="s">
        <v>81</v>
      </c>
      <c r="CU50" s="55" t="s">
        <v>82</v>
      </c>
      <c r="CV50" s="129" t="s">
        <v>83</v>
      </c>
      <c r="CW50" s="128" t="s">
        <v>81</v>
      </c>
      <c r="CX50" s="55" t="s">
        <v>82</v>
      </c>
      <c r="CY50" s="129" t="s">
        <v>83</v>
      </c>
      <c r="CZ50" s="128" t="s">
        <v>81</v>
      </c>
      <c r="DA50" s="55" t="s">
        <v>82</v>
      </c>
      <c r="DB50" s="129" t="s">
        <v>83</v>
      </c>
      <c r="DC50" s="128" t="s">
        <v>81</v>
      </c>
      <c r="DD50" s="55" t="s">
        <v>82</v>
      </c>
      <c r="DE50" s="129" t="s">
        <v>83</v>
      </c>
      <c r="DF50" s="128" t="s">
        <v>81</v>
      </c>
      <c r="DG50" s="55" t="s">
        <v>82</v>
      </c>
      <c r="DH50" s="129" t="s">
        <v>83</v>
      </c>
      <c r="DI50" s="128" t="s">
        <v>81</v>
      </c>
      <c r="DJ50" s="55" t="s">
        <v>82</v>
      </c>
      <c r="DK50" s="129" t="s">
        <v>83</v>
      </c>
      <c r="DL50" s="105" t="s">
        <v>81</v>
      </c>
      <c r="DM50" s="55" t="s">
        <v>82</v>
      </c>
      <c r="DN50" s="98" t="s">
        <v>83</v>
      </c>
      <c r="DO50" s="128" t="s">
        <v>81</v>
      </c>
      <c r="DP50" s="55" t="s">
        <v>82</v>
      </c>
      <c r="DQ50" s="129" t="s">
        <v>83</v>
      </c>
      <c r="DR50" s="105" t="s">
        <v>81</v>
      </c>
      <c r="DS50" s="55" t="s">
        <v>82</v>
      </c>
      <c r="DT50" s="55" t="s">
        <v>83</v>
      </c>
      <c r="DU50" s="5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30">
        <v>0.19650000000000001</v>
      </c>
      <c r="CR51" s="41">
        <v>0.18659999999999999</v>
      </c>
      <c r="CS51" s="91">
        <v>0.2014</v>
      </c>
      <c r="CT51" s="130">
        <v>0.19420000000000001</v>
      </c>
      <c r="CU51" s="41">
        <v>0.1888</v>
      </c>
      <c r="CV51" s="91">
        <v>0.16389999999999999</v>
      </c>
      <c r="CW51" s="130">
        <v>0.16139999999999999</v>
      </c>
      <c r="CX51" s="41">
        <v>0.1678</v>
      </c>
      <c r="CY51" s="91">
        <v>0.17280000000000001</v>
      </c>
      <c r="CZ51" s="130">
        <v>0.1734</v>
      </c>
      <c r="DA51" s="41">
        <v>0.16439999999999999</v>
      </c>
      <c r="DB51" s="91">
        <v>0.17169999999999999</v>
      </c>
      <c r="DC51" s="130">
        <v>0.16919999999999999</v>
      </c>
      <c r="DD51" s="41">
        <v>0.1769</v>
      </c>
      <c r="DE51" s="88">
        <v>0.1883</v>
      </c>
      <c r="DF51" s="135">
        <v>0.18709999999999999</v>
      </c>
      <c r="DG51" s="41">
        <v>0.18149999999999999</v>
      </c>
      <c r="DH51" s="91">
        <v>0.18509999999999999</v>
      </c>
      <c r="DI51" s="135">
        <v>0.19289999999999999</v>
      </c>
      <c r="DJ51" s="22">
        <v>0.2109</v>
      </c>
      <c r="DK51" s="88">
        <v>0.19670000000000001</v>
      </c>
      <c r="DL51" s="113">
        <v>0.1953</v>
      </c>
      <c r="DM51" s="41">
        <v>0.18659999999999999</v>
      </c>
      <c r="DN51" s="325">
        <v>0.2069</v>
      </c>
      <c r="DO51" s="347"/>
      <c r="DP51" s="22">
        <v>0.19239999999999999</v>
      </c>
      <c r="DQ51" s="88">
        <v>0.20610000000000001</v>
      </c>
      <c r="DR51" s="113">
        <v>0.23719999999999999</v>
      </c>
      <c r="DS51" s="22">
        <v>0.26600000000000001</v>
      </c>
      <c r="DT51" s="22"/>
      <c r="DU51" s="22"/>
      <c r="DV51" s="22"/>
      <c r="DW51" s="22"/>
      <c r="DX51" s="22"/>
      <c r="DY51" s="22"/>
      <c r="DZ51" s="22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35">
        <v>0.12609999999999999</v>
      </c>
      <c r="CR52" s="22">
        <v>0.1323</v>
      </c>
      <c r="CS52" s="88">
        <v>0.1139</v>
      </c>
      <c r="CT52" s="138">
        <v>0.1231</v>
      </c>
      <c r="CU52" s="35">
        <v>0.128</v>
      </c>
      <c r="CV52" s="90">
        <v>0.1244</v>
      </c>
      <c r="CW52" s="138">
        <v>0.11409999999999999</v>
      </c>
      <c r="CX52" s="35">
        <v>0.1429</v>
      </c>
      <c r="CY52" s="90">
        <v>0.1353</v>
      </c>
      <c r="CZ52" s="138">
        <v>0.13120000000000001</v>
      </c>
      <c r="DA52" s="35">
        <v>0.13519999999999999</v>
      </c>
      <c r="DB52" s="88">
        <v>0.13039999999999999</v>
      </c>
      <c r="DC52" s="135">
        <v>0.1336</v>
      </c>
      <c r="DD52" s="22">
        <v>0.14860000000000001</v>
      </c>
      <c r="DE52" s="91">
        <v>0.1593</v>
      </c>
      <c r="DF52" s="130">
        <v>0.17780000000000001</v>
      </c>
      <c r="DG52" s="22">
        <v>0.1767</v>
      </c>
      <c r="DH52" s="88">
        <v>0.1847</v>
      </c>
      <c r="DI52" s="130">
        <v>0.1903</v>
      </c>
      <c r="DJ52" s="41">
        <v>0.19589999999999999</v>
      </c>
      <c r="DK52" s="91">
        <v>0.1774</v>
      </c>
      <c r="DL52" s="107">
        <v>0.1797</v>
      </c>
      <c r="DM52" s="22">
        <v>0.17019999999999999</v>
      </c>
      <c r="DN52" s="312">
        <v>0.18679999999999999</v>
      </c>
      <c r="DO52" s="347"/>
      <c r="DP52" s="41">
        <v>0.18679999999999999</v>
      </c>
      <c r="DQ52" s="91">
        <v>0.16389999999999999</v>
      </c>
      <c r="DR52" s="107">
        <v>0.14949999999999999</v>
      </c>
      <c r="DS52" s="41">
        <v>0.14069999999999999</v>
      </c>
      <c r="DT52" s="41"/>
      <c r="DU52" s="41"/>
      <c r="DV52" s="41"/>
      <c r="DW52" s="41"/>
      <c r="DX52" s="41"/>
      <c r="DY52" s="41"/>
      <c r="DZ52" s="41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38">
        <v>0.1081</v>
      </c>
      <c r="CR53" s="35">
        <v>9.0899999999999995E-2</v>
      </c>
      <c r="CS53" s="90">
        <v>9.0200000000000002E-2</v>
      </c>
      <c r="CT53" s="135">
        <v>0.1101</v>
      </c>
      <c r="CU53" s="31">
        <v>9.6500000000000002E-2</v>
      </c>
      <c r="CV53" s="92">
        <v>8.5800000000000001E-2</v>
      </c>
      <c r="CW53" s="135">
        <v>7.9399999999999998E-2</v>
      </c>
      <c r="CX53" s="31">
        <v>9.2700000000000005E-2</v>
      </c>
      <c r="CY53" s="92">
        <v>0.10639999999999999</v>
      </c>
      <c r="CZ53" s="135">
        <v>0.1159</v>
      </c>
      <c r="DA53" s="22">
        <v>0.12130000000000001</v>
      </c>
      <c r="DB53" s="90">
        <v>0.1169</v>
      </c>
      <c r="DC53" s="138">
        <v>0.10390000000000001</v>
      </c>
      <c r="DD53" s="35">
        <v>9.5799999999999996E-2</v>
      </c>
      <c r="DE53" s="90">
        <v>0.12820000000000001</v>
      </c>
      <c r="DF53" s="138">
        <v>0.1114</v>
      </c>
      <c r="DG53" s="35">
        <v>0.1133</v>
      </c>
      <c r="DH53" s="92">
        <v>0.1101</v>
      </c>
      <c r="DI53" s="138">
        <v>7.2999999999999995E-2</v>
      </c>
      <c r="DJ53" s="35">
        <v>6.4600000000000005E-2</v>
      </c>
      <c r="DK53" s="90">
        <v>6.3200000000000006E-2</v>
      </c>
      <c r="DL53" s="111">
        <v>7.2800000000000004E-2</v>
      </c>
      <c r="DM53" s="31">
        <v>7.6799999999999993E-2</v>
      </c>
      <c r="DN53" s="326">
        <v>9.5699999999999993E-2</v>
      </c>
      <c r="DO53" s="347"/>
      <c r="DP53" s="35">
        <v>0.13170000000000001</v>
      </c>
      <c r="DQ53" s="90">
        <v>0.1326</v>
      </c>
      <c r="DR53" s="112">
        <v>0.1278</v>
      </c>
      <c r="DS53" s="35">
        <v>0.12280000000000001</v>
      </c>
      <c r="DT53" s="35"/>
      <c r="DU53" s="35"/>
      <c r="DV53" s="35"/>
      <c r="DW53" s="35"/>
      <c r="DX53" s="35"/>
      <c r="DY53" s="35"/>
      <c r="DZ53" s="35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36">
        <v>8.8499999999999995E-2</v>
      </c>
      <c r="CR54" s="31">
        <v>8.4199999999999997E-2</v>
      </c>
      <c r="CS54" s="92">
        <v>8.1100000000000005E-2</v>
      </c>
      <c r="CT54" s="136">
        <v>0.1067</v>
      </c>
      <c r="CU54" s="22">
        <v>8.5999999999999993E-2</v>
      </c>
      <c r="CV54" s="88">
        <v>7.2999999999999995E-2</v>
      </c>
      <c r="CW54" s="136">
        <v>7.1900000000000006E-2</v>
      </c>
      <c r="CX54" s="22">
        <v>8.48E-2</v>
      </c>
      <c r="CY54" s="88">
        <v>0.10879999999999999</v>
      </c>
      <c r="CZ54" s="136">
        <v>0.11269999999999999</v>
      </c>
      <c r="DA54" s="31">
        <v>0.11509999999999999</v>
      </c>
      <c r="DB54" s="92">
        <v>9.6199999999999994E-2</v>
      </c>
      <c r="DC54" s="136">
        <v>8.4500000000000006E-2</v>
      </c>
      <c r="DD54" s="31">
        <v>8.2799999999999999E-2</v>
      </c>
      <c r="DE54" s="92">
        <v>0.10580000000000001</v>
      </c>
      <c r="DF54" s="136">
        <v>0.11020000000000001</v>
      </c>
      <c r="DG54" s="31">
        <v>0.1053</v>
      </c>
      <c r="DH54" s="90">
        <v>0.1014</v>
      </c>
      <c r="DI54" s="136">
        <v>7.1300000000000002E-2</v>
      </c>
      <c r="DJ54" s="31">
        <v>5.6399999999999999E-2</v>
      </c>
      <c r="DK54" s="92">
        <v>5.1200000000000002E-2</v>
      </c>
      <c r="DL54" s="112">
        <v>4.7500000000000001E-2</v>
      </c>
      <c r="DM54" s="35">
        <v>7.0099999999999996E-2</v>
      </c>
      <c r="DN54" s="327">
        <v>7.2499999999999995E-2</v>
      </c>
      <c r="DO54" s="347"/>
      <c r="DP54" s="31">
        <v>0.1052</v>
      </c>
      <c r="DQ54" s="92">
        <v>0.1111</v>
      </c>
      <c r="DR54" s="111">
        <v>9.6100000000000005E-2</v>
      </c>
      <c r="DS54" s="31">
        <v>8.6599999999999996E-2</v>
      </c>
      <c r="DT54" s="31"/>
      <c r="DU54" s="31"/>
      <c r="DV54" s="31"/>
      <c r="DW54" s="31"/>
      <c r="DX54" s="31"/>
      <c r="DY54" s="31"/>
      <c r="DZ54" s="31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34">
        <v>-2.5399999999999999E-2</v>
      </c>
      <c r="CR55" s="7">
        <v>-3.8600000000000002E-2</v>
      </c>
      <c r="CS55" s="89">
        <v>5.0000000000000001E-3</v>
      </c>
      <c r="CT55" s="134">
        <v>-1.26E-2</v>
      </c>
      <c r="CU55" s="7">
        <v>1E-3</v>
      </c>
      <c r="CV55" s="89">
        <v>-7.4000000000000003E-3</v>
      </c>
      <c r="CW55" s="134">
        <v>-1E-4</v>
      </c>
      <c r="CX55" s="7">
        <v>-9.2999999999999992E-3</v>
      </c>
      <c r="CY55" s="89">
        <v>-2.6100000000000002E-2</v>
      </c>
      <c r="CZ55" s="134">
        <v>-3.2599999999999997E-2</v>
      </c>
      <c r="DA55" s="7">
        <v>-3.9E-2</v>
      </c>
      <c r="DB55" s="89">
        <v>-2.8400000000000002E-2</v>
      </c>
      <c r="DC55" s="134">
        <v>-1.7299999999999999E-2</v>
      </c>
      <c r="DD55" s="7">
        <v>-1.5100000000000001E-2</v>
      </c>
      <c r="DE55" s="89">
        <v>-5.7299999999999997E-2</v>
      </c>
      <c r="DF55" s="134">
        <v>-5.4100000000000002E-2</v>
      </c>
      <c r="DG55" s="7">
        <v>-5.4699999999999999E-2</v>
      </c>
      <c r="DH55" s="89">
        <v>-5.2400000000000002E-2</v>
      </c>
      <c r="DI55" s="134">
        <v>-3.8899999999999997E-2</v>
      </c>
      <c r="DJ55" s="7">
        <v>-4.48E-2</v>
      </c>
      <c r="DK55" s="89">
        <v>-0.03</v>
      </c>
      <c r="DL55" s="108">
        <v>-3.4299999999999997E-2</v>
      </c>
      <c r="DM55" s="7">
        <v>-2.9100000000000001E-2</v>
      </c>
      <c r="DN55" s="310">
        <v>-0.05</v>
      </c>
      <c r="DO55" s="347"/>
      <c r="DP55" s="7">
        <v>-6.8599999999999994E-2</v>
      </c>
      <c r="DQ55" s="89">
        <v>-5.9799999999999999E-2</v>
      </c>
      <c r="DR55" s="108">
        <v>-6.3299999999999995E-2</v>
      </c>
      <c r="DS55" s="7">
        <v>-6.4799999999999996E-2</v>
      </c>
      <c r="DT55" s="7"/>
      <c r="DU55" s="7"/>
      <c r="DV55" s="7"/>
      <c r="DW55" s="7"/>
      <c r="DX55" s="7"/>
      <c r="DY55" s="7"/>
      <c r="DZ55" s="7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32">
        <v>-7.1400000000000005E-2</v>
      </c>
      <c r="CR56" s="16">
        <v>-7.2900000000000006E-2</v>
      </c>
      <c r="CS56" s="137">
        <v>-8.4599999999999995E-2</v>
      </c>
      <c r="CT56" s="132">
        <v>-8.4500000000000006E-2</v>
      </c>
      <c r="CU56" s="16">
        <v>-8.3699999999999997E-2</v>
      </c>
      <c r="CV56" s="137">
        <v>-7.2700000000000001E-2</v>
      </c>
      <c r="CW56" s="132">
        <v>-7.8200000000000006E-2</v>
      </c>
      <c r="CX56" s="16">
        <v>-9.2799999999999994E-2</v>
      </c>
      <c r="CY56" s="137">
        <v>-9.4100000000000003E-2</v>
      </c>
      <c r="CZ56" s="132">
        <v>-8.3299999999999999E-2</v>
      </c>
      <c r="DA56" s="16">
        <v>-7.5499999999999998E-2</v>
      </c>
      <c r="DB56" s="137">
        <v>-7.5800000000000006E-2</v>
      </c>
      <c r="DC56" s="132">
        <v>-7.2300000000000003E-2</v>
      </c>
      <c r="DD56" s="16">
        <v>-7.9100000000000004E-2</v>
      </c>
      <c r="DE56" s="137">
        <v>-8.1500000000000003E-2</v>
      </c>
      <c r="DF56" s="132">
        <v>-7.46E-2</v>
      </c>
      <c r="DG56" s="16">
        <v>-7.5200000000000003E-2</v>
      </c>
      <c r="DH56" s="137">
        <v>-7.7299999999999994E-2</v>
      </c>
      <c r="DI56" s="132">
        <v>-6.3799999999999996E-2</v>
      </c>
      <c r="DJ56" s="16">
        <v>-5.6899999999999999E-2</v>
      </c>
      <c r="DK56" s="137">
        <v>-5.7200000000000001E-2</v>
      </c>
      <c r="DL56" s="110">
        <v>-5.0599999999999999E-2</v>
      </c>
      <c r="DM56" s="16">
        <v>-5.7700000000000001E-2</v>
      </c>
      <c r="DN56" s="309">
        <v>-7.7799999999999994E-2</v>
      </c>
      <c r="DO56" s="347"/>
      <c r="DP56" s="16">
        <v>-7.4999999999999997E-2</v>
      </c>
      <c r="DQ56" s="137">
        <v>-6.7699999999999996E-2</v>
      </c>
      <c r="DR56" s="110">
        <v>-7.0499999999999993E-2</v>
      </c>
      <c r="DS56" s="16">
        <v>-6.59E-2</v>
      </c>
      <c r="DT56" s="16"/>
      <c r="DU56" s="16"/>
      <c r="DV56" s="16"/>
      <c r="DW56" s="16"/>
      <c r="DX56" s="16"/>
      <c r="DY56" s="16"/>
      <c r="DZ56" s="16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31">
        <v>-0.1673</v>
      </c>
      <c r="CR57" s="48">
        <v>-0.16270000000000001</v>
      </c>
      <c r="CS57" s="86">
        <v>-0.16059999999999999</v>
      </c>
      <c r="CT57" s="131">
        <v>-0.18229999999999999</v>
      </c>
      <c r="CU57" s="48">
        <v>-0.16889999999999999</v>
      </c>
      <c r="CV57" s="86">
        <v>-0.1394</v>
      </c>
      <c r="CW57" s="131">
        <v>-0.12239999999999999</v>
      </c>
      <c r="CX57" s="48">
        <v>-0.14460000000000001</v>
      </c>
      <c r="CY57" s="86">
        <v>-0.15629999999999999</v>
      </c>
      <c r="CZ57" s="131">
        <v>-0.1724</v>
      </c>
      <c r="DA57" s="48">
        <v>-0.17829999999999999</v>
      </c>
      <c r="DB57" s="86">
        <v>-0.16919999999999999</v>
      </c>
      <c r="DC57" s="131">
        <v>-0.1641</v>
      </c>
      <c r="DD57" s="48">
        <v>-0.16950000000000001</v>
      </c>
      <c r="DE57" s="86">
        <v>-0.19670000000000001</v>
      </c>
      <c r="DF57" s="131">
        <v>-0.21329999999999999</v>
      </c>
      <c r="DG57" s="48">
        <v>-0.20630000000000001</v>
      </c>
      <c r="DH57" s="86">
        <v>-0.21110000000000001</v>
      </c>
      <c r="DI57" s="131">
        <v>-0.1933</v>
      </c>
      <c r="DJ57" s="48">
        <v>-0.19409999999999999</v>
      </c>
      <c r="DK57" s="86">
        <v>-0.17829999999999999</v>
      </c>
      <c r="DL57" s="106">
        <v>-0.1862</v>
      </c>
      <c r="DM57" s="48">
        <v>-0.19139999999999999</v>
      </c>
      <c r="DN57" s="328">
        <v>-0.19470000000000001</v>
      </c>
      <c r="DO57" s="347"/>
      <c r="DP57" s="48">
        <v>-0.22020000000000001</v>
      </c>
      <c r="DQ57" s="86">
        <v>-0.23469999999999999</v>
      </c>
      <c r="DR57" s="106">
        <v>-0.22209999999999999</v>
      </c>
      <c r="DS57" s="48">
        <v>-0.2271</v>
      </c>
      <c r="DT57" s="48"/>
      <c r="DU57" s="48"/>
      <c r="DV57" s="48"/>
      <c r="DW57" s="48"/>
      <c r="DX57" s="48"/>
      <c r="DY57" s="48"/>
      <c r="DZ57" s="48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33">
        <v>-0.25509999999999999</v>
      </c>
      <c r="CR58" s="93">
        <v>-0.24060000000000001</v>
      </c>
      <c r="CS58" s="87">
        <v>-0.24640000000000001</v>
      </c>
      <c r="CT58" s="133">
        <v>-0.25469999999999998</v>
      </c>
      <c r="CU58" s="93">
        <v>-0.2477</v>
      </c>
      <c r="CV58" s="87">
        <v>-0.2276</v>
      </c>
      <c r="CW58" s="133">
        <v>-0.2261</v>
      </c>
      <c r="CX58" s="93">
        <v>-0.24149999999999999</v>
      </c>
      <c r="CY58" s="87">
        <v>-0.24679999999999999</v>
      </c>
      <c r="CZ58" s="133">
        <v>-0.24490000000000001</v>
      </c>
      <c r="DA58" s="93">
        <v>-0.2432</v>
      </c>
      <c r="DB58" s="87">
        <v>-0.24179999999999999</v>
      </c>
      <c r="DC58" s="133">
        <v>-0.23749999999999999</v>
      </c>
      <c r="DD58" s="93">
        <v>-0.2404</v>
      </c>
      <c r="DE58" s="87">
        <v>-0.24610000000000001</v>
      </c>
      <c r="DF58" s="133">
        <v>-0.2445</v>
      </c>
      <c r="DG58" s="93">
        <v>-0.24060000000000001</v>
      </c>
      <c r="DH58" s="87">
        <v>-0.24049999999999999</v>
      </c>
      <c r="DI58" s="133">
        <v>-0.23150000000000001</v>
      </c>
      <c r="DJ58" s="93">
        <v>-0.23200000000000001</v>
      </c>
      <c r="DK58" s="87">
        <v>-0.223</v>
      </c>
      <c r="DL58" s="109">
        <v>-0.22420000000000001</v>
      </c>
      <c r="DM58" s="93">
        <v>-0.22550000000000001</v>
      </c>
      <c r="DN58" s="313">
        <v>-0.2394</v>
      </c>
      <c r="DO58" s="347"/>
      <c r="DP58" s="93">
        <v>-0.25230000000000002</v>
      </c>
      <c r="DQ58" s="87">
        <v>-0.2515</v>
      </c>
      <c r="DR58" s="109">
        <v>-0.25469999999999998</v>
      </c>
      <c r="DS58" s="93">
        <v>-0.25829999999999997</v>
      </c>
      <c r="DT58" s="93"/>
      <c r="DU58" s="93"/>
      <c r="DV58" s="93"/>
      <c r="DW58" s="93"/>
      <c r="DX58" s="93"/>
      <c r="DY58" s="93"/>
      <c r="DZ58" s="93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84">
        <v>19.48</v>
      </c>
      <c r="CR59" s="57">
        <v>-2.96</v>
      </c>
      <c r="CS59" s="85">
        <v>-3.56</v>
      </c>
      <c r="CT59" s="84">
        <v>5.98</v>
      </c>
      <c r="CU59" s="57">
        <v>-6.96</v>
      </c>
      <c r="CV59" s="85">
        <v>-11.83</v>
      </c>
      <c r="CW59" s="84">
        <v>-4.0599999999999996</v>
      </c>
      <c r="CX59" s="57">
        <v>5.44</v>
      </c>
      <c r="CY59" s="85">
        <v>7.02</v>
      </c>
      <c r="CZ59" s="84">
        <v>1.98</v>
      </c>
      <c r="DA59" s="57">
        <v>0.76</v>
      </c>
      <c r="DB59" s="85">
        <v>-4.16</v>
      </c>
      <c r="DC59" s="84">
        <v>-4.8</v>
      </c>
      <c r="DD59" s="57">
        <v>2.38</v>
      </c>
      <c r="DE59" s="85">
        <v>15.5</v>
      </c>
      <c r="DF59" s="84">
        <v>0.98</v>
      </c>
      <c r="DG59" s="57">
        <v>-1.94</v>
      </c>
      <c r="DH59" s="85">
        <v>0.9</v>
      </c>
      <c r="DI59" s="84">
        <v>-10.76</v>
      </c>
      <c r="DJ59" s="57">
        <v>0.06</v>
      </c>
      <c r="DK59" s="85">
        <v>-7.86</v>
      </c>
      <c r="DL59" s="114">
        <v>1.36</v>
      </c>
      <c r="DM59" s="57">
        <v>1.68</v>
      </c>
      <c r="DN59" s="100">
        <v>11.64</v>
      </c>
      <c r="DO59" s="324"/>
      <c r="DP59" s="57">
        <v>10.84</v>
      </c>
      <c r="DQ59" s="85">
        <v>-0.48</v>
      </c>
      <c r="DR59" s="114">
        <v>-0.62</v>
      </c>
      <c r="DS59" s="57">
        <v>1.1000000000000001</v>
      </c>
      <c r="DT59" s="85"/>
      <c r="DU59" s="84"/>
      <c r="DV59" s="57"/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5">
        <v>9.8799999999999999E-2</v>
      </c>
      <c r="CR60" s="240">
        <v>1.4500000000000001E-2</v>
      </c>
      <c r="CS60" s="221">
        <v>4.36E-2</v>
      </c>
      <c r="CT60" s="215">
        <v>3.2899999999999999E-2</v>
      </c>
      <c r="CU60" s="245">
        <v>1.3599999999999999E-2</v>
      </c>
      <c r="CV60" s="204">
        <v>2.9499999999999998E-2</v>
      </c>
      <c r="CW60" s="216">
        <v>1.7000000000000001E-2</v>
      </c>
      <c r="CX60" s="217">
        <v>2.87E-2</v>
      </c>
      <c r="CY60" s="211">
        <v>2.4E-2</v>
      </c>
      <c r="CZ60" s="275">
        <v>1.0800000000000001E-2</v>
      </c>
      <c r="DA60" s="218">
        <v>7.7999999999999996E-3</v>
      </c>
      <c r="DB60" s="221">
        <v>1.06E-2</v>
      </c>
      <c r="DC60" s="246">
        <v>1.11E-2</v>
      </c>
      <c r="DD60" s="210">
        <v>1.2999999999999999E-2</v>
      </c>
      <c r="DE60" s="211">
        <v>3.9699999999999999E-2</v>
      </c>
      <c r="DF60" s="212">
        <v>1.8499999999999999E-2</v>
      </c>
      <c r="DG60" s="203">
        <v>7.0000000000000001E-3</v>
      </c>
      <c r="DH60" s="211">
        <v>8.0000000000000002E-3</v>
      </c>
      <c r="DI60" s="216">
        <v>1.78E-2</v>
      </c>
      <c r="DJ60" s="210">
        <v>1.7999999999999999E-2</v>
      </c>
      <c r="DK60" s="204">
        <v>1.5800000000000002E-2</v>
      </c>
      <c r="DL60" s="244">
        <v>2.1600000000000001E-2</v>
      </c>
      <c r="DM60" s="217">
        <v>2.2599999999999999E-2</v>
      </c>
      <c r="DN60" s="329">
        <v>2.5600000000000001E-2</v>
      </c>
      <c r="DO60" s="348"/>
      <c r="DP60" s="217">
        <v>3.5999999999999997E-2</v>
      </c>
      <c r="DQ60" s="211">
        <v>1.37E-2</v>
      </c>
      <c r="DR60" s="210">
        <v>3.1099999999999999E-2</v>
      </c>
      <c r="DS60" s="210">
        <v>2.8799999999999999E-2</v>
      </c>
      <c r="DT60" t="s">
        <v>62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16">
        <v>-3.6299999999999999E-2</v>
      </c>
      <c r="CR61" s="215">
        <v>-1.72E-2</v>
      </c>
      <c r="CS61" s="211">
        <v>-1.84E-2</v>
      </c>
      <c r="CT61" s="216">
        <v>-2.1700000000000001E-2</v>
      </c>
      <c r="CU61" s="210">
        <v>-2.41E-2</v>
      </c>
      <c r="CV61" s="205">
        <v>-2.4899999999999999E-2</v>
      </c>
      <c r="CW61" s="213">
        <v>-1.3899999999999999E-2</v>
      </c>
      <c r="CX61" s="203">
        <v>-2.2200000000000001E-2</v>
      </c>
      <c r="CY61" s="221">
        <v>-1.6799999999999999E-2</v>
      </c>
      <c r="CZ61" s="216">
        <v>-1.61E-2</v>
      </c>
      <c r="DA61" s="241">
        <v>-8.9999999999999993E-3</v>
      </c>
      <c r="DB61" s="222">
        <v>1.89E-2</v>
      </c>
      <c r="DC61" s="215">
        <v>-1.2999999999999999E-2</v>
      </c>
      <c r="DD61" s="217">
        <v>-8.0999999999999996E-3</v>
      </c>
      <c r="DE61" s="205">
        <v>-2.76E-2</v>
      </c>
      <c r="DF61" s="215">
        <v>-1.6799999999999999E-2</v>
      </c>
      <c r="DG61" s="210">
        <v>-1.04E-2</v>
      </c>
      <c r="DH61" s="223">
        <v>-1.1900000000000001E-2</v>
      </c>
      <c r="DI61" s="213">
        <v>-3.8800000000000001E-2</v>
      </c>
      <c r="DJ61" s="244">
        <v>-1.49E-2</v>
      </c>
      <c r="DK61" s="205">
        <v>-1.8499999999999999E-2</v>
      </c>
      <c r="DL61" s="217">
        <v>-1.5699999999999999E-2</v>
      </c>
      <c r="DM61" s="210">
        <v>-2.5100000000000001E-2</v>
      </c>
      <c r="DN61" s="330">
        <v>-2.0899999999999998E-2</v>
      </c>
      <c r="DO61" s="348"/>
      <c r="DP61" s="203">
        <v>-2.5499999999999998E-2</v>
      </c>
      <c r="DQ61" s="205">
        <v>-2.29E-2</v>
      </c>
      <c r="DR61" s="244">
        <v>-1.4999999999999999E-2</v>
      </c>
      <c r="DS61" s="244">
        <v>-9.4999999999999998E-3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Q62" s="139"/>
      <c r="CR62" s="140" t="s">
        <v>62</v>
      </c>
      <c r="CS62" s="223">
        <v>8.09E-2</v>
      </c>
      <c r="CT62" s="139"/>
      <c r="CU62" s="140"/>
      <c r="CV62" s="223">
        <v>3.4200000000000001E-2</v>
      </c>
      <c r="CW62" s="139" t="s">
        <v>62</v>
      </c>
      <c r="CX62" s="140"/>
      <c r="CY62" s="211">
        <v>3.5799999999999998E-2</v>
      </c>
      <c r="CZ62" s="139"/>
      <c r="DA62" s="140"/>
      <c r="DB62" s="211">
        <v>2.1600000000000001E-2</v>
      </c>
      <c r="DC62" s="139" t="s">
        <v>62</v>
      </c>
      <c r="DD62" s="140"/>
      <c r="DE62" s="211">
        <v>5.79E-2</v>
      </c>
      <c r="DF62" s="139"/>
      <c r="DG62" s="140"/>
      <c r="DH62" s="205">
        <v>2.58E-2</v>
      </c>
      <c r="DI62" s="139"/>
      <c r="DJ62" s="140"/>
      <c r="DK62" s="204">
        <v>3.2800000000000003E-2</v>
      </c>
      <c r="DN62" s="329">
        <v>3.2500000000000001E-2</v>
      </c>
      <c r="DO62" s="139"/>
      <c r="DP62" s="140"/>
      <c r="DQ62" s="222">
        <v>3.8600000000000002E-2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s="139" t="s">
        <v>62</v>
      </c>
      <c r="CR63" s="140"/>
      <c r="CS63" s="206">
        <v>-3.32E-2</v>
      </c>
      <c r="CT63" s="139" t="s">
        <v>62</v>
      </c>
      <c r="CU63" s="140"/>
      <c r="CV63" s="211">
        <v>-4.0899999999999999E-2</v>
      </c>
      <c r="CW63" s="139"/>
      <c r="CX63" s="140" t="s">
        <v>62</v>
      </c>
      <c r="CY63" s="206">
        <v>-2.1399999999999999E-2</v>
      </c>
      <c r="CZ63" s="139" t="s">
        <v>62</v>
      </c>
      <c r="DA63" s="140" t="s">
        <v>62</v>
      </c>
      <c r="DB63" s="222">
        <v>-1.84E-2</v>
      </c>
      <c r="DC63" s="139" t="s">
        <v>62</v>
      </c>
      <c r="DD63" s="140" t="s">
        <v>62</v>
      </c>
      <c r="DE63" s="221">
        <v>-2.8899999999999999E-2</v>
      </c>
      <c r="DF63" s="139" t="s">
        <v>62</v>
      </c>
      <c r="DG63" s="140" t="s">
        <v>62</v>
      </c>
      <c r="DH63" s="223">
        <v>-2.6800000000000001E-2</v>
      </c>
      <c r="DI63" s="139" t="s">
        <v>62</v>
      </c>
      <c r="DJ63" s="140" t="s">
        <v>62</v>
      </c>
      <c r="DK63" s="222">
        <v>-5.8900000000000001E-2</v>
      </c>
      <c r="DL63" t="s">
        <v>62</v>
      </c>
      <c r="DM63" t="s">
        <v>62</v>
      </c>
      <c r="DN63" s="331">
        <v>-2.06E-2</v>
      </c>
      <c r="DO63" s="139" t="s">
        <v>62</v>
      </c>
      <c r="DP63" s="140" t="s">
        <v>62</v>
      </c>
      <c r="DQ63" s="205">
        <v>-4.2999999999999997E-2</v>
      </c>
      <c r="DR63" t="s">
        <v>62</v>
      </c>
      <c r="DS63" t="s">
        <v>62</v>
      </c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62">
        <v>0.76129999999999998</v>
      </c>
      <c r="CR64" s="258">
        <v>0.75929999999999997</v>
      </c>
      <c r="CS64" s="263">
        <v>0.76129999999999998</v>
      </c>
      <c r="CT64" s="262">
        <v>0.76129999999999998</v>
      </c>
      <c r="CU64" s="258">
        <v>0.76029999999999998</v>
      </c>
      <c r="CV64" s="263">
        <v>0.75580000000000003</v>
      </c>
      <c r="CW64" s="262">
        <v>0.75549999999999995</v>
      </c>
      <c r="CX64" s="258">
        <v>0.75780000000000003</v>
      </c>
      <c r="CY64" s="263">
        <v>0.75890000000000002</v>
      </c>
      <c r="CZ64" s="262">
        <v>0.75860000000000005</v>
      </c>
      <c r="DA64" s="258">
        <v>0.75760000000000005</v>
      </c>
      <c r="DB64" s="263">
        <v>0.75849999999999995</v>
      </c>
      <c r="DC64" s="262">
        <v>0.75800000000000001</v>
      </c>
      <c r="DD64" s="258">
        <v>0.75890000000000002</v>
      </c>
      <c r="DE64" s="263">
        <v>1.3078000000000001</v>
      </c>
      <c r="DF64" s="262">
        <v>1.3059000000000001</v>
      </c>
      <c r="DG64" s="258">
        <v>0.75870000000000004</v>
      </c>
      <c r="DH64" s="263">
        <v>0.75960000000000005</v>
      </c>
      <c r="DI64" s="262">
        <v>1.3059000000000001</v>
      </c>
      <c r="DJ64" s="258">
        <v>1.3088</v>
      </c>
      <c r="DK64" s="263">
        <v>1.3051999999999999</v>
      </c>
      <c r="DL64" s="258">
        <v>1.3043</v>
      </c>
      <c r="DM64" s="258">
        <v>0.75770000000000004</v>
      </c>
      <c r="DN64" s="332">
        <v>0.76149999999999995</v>
      </c>
      <c r="DO64" s="191"/>
      <c r="DP64" s="258">
        <v>1.3083</v>
      </c>
      <c r="DQ64" s="263">
        <v>1.3105</v>
      </c>
      <c r="DR64" s="258">
        <v>1.3161</v>
      </c>
      <c r="DS64" s="258">
        <v>1.3193999999999999</v>
      </c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43" t="s">
        <v>60</v>
      </c>
      <c r="CR65" s="118" t="s">
        <v>60</v>
      </c>
      <c r="CS65" s="178" t="s">
        <v>60</v>
      </c>
      <c r="CT65" s="143" t="s">
        <v>60</v>
      </c>
      <c r="CU65" s="118" t="s">
        <v>60</v>
      </c>
      <c r="CV65" s="178" t="s">
        <v>60</v>
      </c>
      <c r="CW65" s="143" t="s">
        <v>60</v>
      </c>
      <c r="CX65" s="118" t="s">
        <v>60</v>
      </c>
      <c r="CY65" s="178" t="s">
        <v>60</v>
      </c>
      <c r="CZ65" s="143" t="s">
        <v>60</v>
      </c>
      <c r="DA65" s="118" t="s">
        <v>60</v>
      </c>
      <c r="DB65" s="178" t="s">
        <v>60</v>
      </c>
      <c r="DC65" s="143" t="s">
        <v>60</v>
      </c>
      <c r="DD65" s="118" t="s">
        <v>60</v>
      </c>
      <c r="DE65" s="200" t="s">
        <v>51</v>
      </c>
      <c r="DF65" s="165" t="s">
        <v>51</v>
      </c>
      <c r="DG65" s="118" t="s">
        <v>60</v>
      </c>
      <c r="DH65" s="178" t="s">
        <v>60</v>
      </c>
      <c r="DI65" s="165" t="s">
        <v>51</v>
      </c>
      <c r="DJ65" s="189" t="s">
        <v>51</v>
      </c>
      <c r="DK65" s="200" t="s">
        <v>51</v>
      </c>
      <c r="DL65" s="189" t="s">
        <v>51</v>
      </c>
      <c r="DM65" s="118" t="s">
        <v>60</v>
      </c>
      <c r="DN65" s="333" t="s">
        <v>60</v>
      </c>
      <c r="DO65" s="349"/>
      <c r="DP65" s="189" t="s">
        <v>51</v>
      </c>
      <c r="DQ65" s="200" t="s">
        <v>51</v>
      </c>
      <c r="DR65" s="189" t="s">
        <v>51</v>
      </c>
      <c r="DS65" s="189" t="s">
        <v>51</v>
      </c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47">
        <f t="shared" ref="CQ66" si="133">SUM(CQ51, -CQ58)</f>
        <v>0.4516</v>
      </c>
      <c r="CR66" s="121">
        <f t="shared" ref="CR66:CS66" si="134">SUM(CR51, -CR58)</f>
        <v>0.42720000000000002</v>
      </c>
      <c r="CS66" s="180">
        <f t="shared" si="134"/>
        <v>0.44779999999999998</v>
      </c>
      <c r="CT66" s="147">
        <f t="shared" ref="CT66" si="135">SUM(CT51, -CT58)</f>
        <v>0.44889999999999997</v>
      </c>
      <c r="CU66" s="121">
        <f t="shared" ref="CU66:CV66" si="136">SUM(CU51, -CU58)</f>
        <v>0.4365</v>
      </c>
      <c r="CV66" s="180">
        <f t="shared" si="136"/>
        <v>0.39149999999999996</v>
      </c>
      <c r="CW66" s="147">
        <f t="shared" ref="CW66" si="137">SUM(CW51, -CW58)</f>
        <v>0.38749999999999996</v>
      </c>
      <c r="CX66" s="121">
        <f t="shared" ref="CX66" si="138">SUM(CX51, -CX58)</f>
        <v>0.4093</v>
      </c>
      <c r="CY66" s="180">
        <f t="shared" ref="CY66:CZ66" si="139">SUM(CY51, -CY58)</f>
        <v>0.41959999999999997</v>
      </c>
      <c r="CZ66" s="147">
        <f t="shared" si="139"/>
        <v>0.41830000000000001</v>
      </c>
      <c r="DA66" s="121">
        <f t="shared" ref="DA66" si="140">SUM(DA51, -DA58)</f>
        <v>0.40759999999999996</v>
      </c>
      <c r="DB66" s="180">
        <f t="shared" ref="DB66:DC66" si="141">SUM(DB51, -DB58)</f>
        <v>0.41349999999999998</v>
      </c>
      <c r="DC66" s="147">
        <f t="shared" si="141"/>
        <v>0.40669999999999995</v>
      </c>
      <c r="DD66" s="121">
        <f t="shared" ref="DD66" si="142">SUM(DD51, -DD58)</f>
        <v>0.4173</v>
      </c>
      <c r="DE66" s="180">
        <f>SUM(DE51, -DE58)</f>
        <v>0.43440000000000001</v>
      </c>
      <c r="DF66" s="147">
        <f>SUM(DF51, -DF58)</f>
        <v>0.43159999999999998</v>
      </c>
      <c r="DG66" s="121">
        <f>SUM(DG51, -DG58)</f>
        <v>0.42210000000000003</v>
      </c>
      <c r="DH66" s="180">
        <f>SUM(DH51, -DH58)</f>
        <v>0.42559999999999998</v>
      </c>
      <c r="DI66" s="147">
        <f>SUM(DI51, -DI58)</f>
        <v>0.4244</v>
      </c>
      <c r="DJ66" s="121">
        <f>SUM(DJ51, -DJ58)</f>
        <v>0.44290000000000002</v>
      </c>
      <c r="DK66" s="180">
        <f>SUM(DK51, -DK58)</f>
        <v>0.41970000000000002</v>
      </c>
      <c r="DL66" s="121">
        <f>SUM(DL51, -DL58)</f>
        <v>0.41949999999999998</v>
      </c>
      <c r="DM66" s="121">
        <f>SUM(DM51, -DM58)</f>
        <v>0.41210000000000002</v>
      </c>
      <c r="DN66" s="334">
        <f>SUM(DN51, -DN58)</f>
        <v>0.44630000000000003</v>
      </c>
      <c r="DO66" s="350">
        <f>SUM(DO51, -DO58,)</f>
        <v>0</v>
      </c>
      <c r="DP66" s="121">
        <f>SUM(DP51, -DP58)</f>
        <v>0.44469999999999998</v>
      </c>
      <c r="DQ66" s="180">
        <f>SUM(DQ51, -DQ58)</f>
        <v>0.45760000000000001</v>
      </c>
      <c r="DR66" s="121">
        <f>SUM(DR51, -DR58)</f>
        <v>0.4919</v>
      </c>
      <c r="DS66" s="121">
        <f>SUM(DS51, -DS58)</f>
        <v>0.52429999999999999</v>
      </c>
      <c r="DT66" s="6">
        <f>SUM(DT52, -DT58)</f>
        <v>0</v>
      </c>
      <c r="DU66" s="6">
        <f>SUM(DU52, -DU58,)</f>
        <v>0</v>
      </c>
      <c r="DV66" s="6">
        <f>SUM(DV52, -DV58,)</f>
        <v>0</v>
      </c>
      <c r="DW66" s="6">
        <f>SUM(DW52, -DW58)</f>
        <v>0</v>
      </c>
      <c r="DX66" s="6">
        <f>SUM(DX52, -DX58)</f>
        <v>0</v>
      </c>
      <c r="DY66" s="6">
        <f>SUM(DY52, -DY58)</f>
        <v>0</v>
      </c>
      <c r="DZ66" s="6">
        <f>SUM(DZ52,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43">SUM(EC51, -EC58)</f>
        <v>0</v>
      </c>
      <c r="ED66" s="6">
        <f t="shared" si="143"/>
        <v>0</v>
      </c>
      <c r="EE66" s="6">
        <f t="shared" si="143"/>
        <v>0</v>
      </c>
      <c r="EF66" s="6">
        <f t="shared" si="143"/>
        <v>0</v>
      </c>
      <c r="EG66" s="6">
        <f t="shared" si="143"/>
        <v>0</v>
      </c>
      <c r="EH66" s="6">
        <f t="shared" si="143"/>
        <v>0</v>
      </c>
      <c r="EI66" s="6">
        <f t="shared" si="143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44">SUM(GU51, -GU58)</f>
        <v>0</v>
      </c>
      <c r="GV66" s="6">
        <f t="shared" si="144"/>
        <v>0</v>
      </c>
      <c r="GW66" s="6">
        <f t="shared" si="144"/>
        <v>0</v>
      </c>
      <c r="GX66" s="6">
        <f t="shared" si="144"/>
        <v>0</v>
      </c>
      <c r="GY66" s="6">
        <f t="shared" si="144"/>
        <v>0</v>
      </c>
      <c r="GZ66" s="6">
        <f t="shared" si="144"/>
        <v>0</v>
      </c>
      <c r="HA66" s="6">
        <f t="shared" si="144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45">SUM(JM51, -JM58)</f>
        <v>0</v>
      </c>
      <c r="JN66" s="6">
        <f t="shared" si="145"/>
        <v>0</v>
      </c>
      <c r="JO66" s="6">
        <f t="shared" si="145"/>
        <v>0</v>
      </c>
      <c r="JP66" s="6">
        <f t="shared" si="145"/>
        <v>0</v>
      </c>
      <c r="JQ66" s="6">
        <f t="shared" si="145"/>
        <v>0</v>
      </c>
      <c r="JR66" s="6">
        <f t="shared" si="145"/>
        <v>0</v>
      </c>
      <c r="JS66" s="6">
        <f t="shared" si="145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65" t="s">
        <v>51</v>
      </c>
      <c r="CR67" s="189" t="s">
        <v>51</v>
      </c>
      <c r="CS67" s="178" t="s">
        <v>70</v>
      </c>
      <c r="CT67" s="201" t="s">
        <v>59</v>
      </c>
      <c r="CU67" s="169" t="s">
        <v>59</v>
      </c>
      <c r="CV67" s="187" t="s">
        <v>59</v>
      </c>
      <c r="CW67" s="201" t="s">
        <v>59</v>
      </c>
      <c r="CX67" s="169" t="s">
        <v>59</v>
      </c>
      <c r="CY67" s="187" t="s">
        <v>59</v>
      </c>
      <c r="CZ67" s="201" t="s">
        <v>59</v>
      </c>
      <c r="DA67" s="169" t="s">
        <v>59</v>
      </c>
      <c r="DB67" s="200" t="s">
        <v>51</v>
      </c>
      <c r="DC67" s="165" t="s">
        <v>51</v>
      </c>
      <c r="DD67" s="189" t="s">
        <v>51</v>
      </c>
      <c r="DE67" s="178" t="s">
        <v>60</v>
      </c>
      <c r="DF67" s="143" t="s">
        <v>60</v>
      </c>
      <c r="DG67" s="189" t="s">
        <v>51</v>
      </c>
      <c r="DH67" s="200" t="s">
        <v>51</v>
      </c>
      <c r="DI67" s="143" t="s">
        <v>60</v>
      </c>
      <c r="DJ67" s="118" t="s">
        <v>60</v>
      </c>
      <c r="DK67" s="178" t="s">
        <v>60</v>
      </c>
      <c r="DL67" s="118" t="s">
        <v>60</v>
      </c>
      <c r="DM67" s="189" t="s">
        <v>51</v>
      </c>
      <c r="DN67" s="335" t="s">
        <v>51</v>
      </c>
      <c r="DO67" s="349"/>
      <c r="DP67" s="118" t="s">
        <v>60</v>
      </c>
      <c r="DQ67" s="200" t="s">
        <v>52</v>
      </c>
      <c r="DR67" s="189" t="s">
        <v>52</v>
      </c>
      <c r="DS67" s="189" t="s">
        <v>52</v>
      </c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46">SUM(K51, -K57)</f>
        <v>0.16620000000000001</v>
      </c>
      <c r="L68" s="180">
        <f t="shared" si="146"/>
        <v>0.19230000000000003</v>
      </c>
      <c r="M68" s="147">
        <f t="shared" si="146"/>
        <v>0.17859999999999998</v>
      </c>
      <c r="N68" s="121">
        <f t="shared" si="146"/>
        <v>0.16650000000000001</v>
      </c>
      <c r="O68" s="180">
        <f t="shared" si="146"/>
        <v>0.18559999999999999</v>
      </c>
      <c r="P68" s="147">
        <f t="shared" si="146"/>
        <v>0.20569999999999999</v>
      </c>
      <c r="Q68" s="121">
        <f t="shared" si="146"/>
        <v>0.1983</v>
      </c>
      <c r="R68" s="180">
        <f t="shared" si="146"/>
        <v>0.21210000000000001</v>
      </c>
      <c r="S68" s="226">
        <f t="shared" si="146"/>
        <v>0.23520000000000002</v>
      </c>
      <c r="T68" s="15">
        <f t="shared" si="146"/>
        <v>0.22940000000000002</v>
      </c>
      <c r="U68" s="150">
        <f t="shared" ref="U68:Z68" si="147">SUM(U51, -U57)</f>
        <v>0.2127</v>
      </c>
      <c r="V68" s="226">
        <f t="shared" si="147"/>
        <v>0.2097</v>
      </c>
      <c r="W68" s="97">
        <f t="shared" si="147"/>
        <v>0.23599999999999999</v>
      </c>
      <c r="X68" s="152">
        <f t="shared" si="147"/>
        <v>0.2268</v>
      </c>
      <c r="Y68" s="147">
        <f t="shared" si="147"/>
        <v>0.2455</v>
      </c>
      <c r="Z68" s="121">
        <f t="shared" si="147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48">SUM(AK52, -AK58)</f>
        <v>0.23170000000000002</v>
      </c>
      <c r="AL68" s="94">
        <f t="shared" si="148"/>
        <v>0.2545</v>
      </c>
      <c r="AM68" s="151">
        <f t="shared" si="148"/>
        <v>0.29559999999999997</v>
      </c>
      <c r="AN68" s="145">
        <f t="shared" si="148"/>
        <v>0.29559999999999997</v>
      </c>
      <c r="AO68" s="117">
        <f t="shared" si="148"/>
        <v>0.30189999999999995</v>
      </c>
      <c r="AP68" s="177">
        <f t="shared" si="148"/>
        <v>0.27779999999999999</v>
      </c>
      <c r="AQ68" s="145">
        <f t="shared" si="148"/>
        <v>0.28659999999999997</v>
      </c>
      <c r="AR68" s="117">
        <f t="shared" si="148"/>
        <v>0.28660000000000002</v>
      </c>
      <c r="AS68" s="177">
        <f t="shared" si="148"/>
        <v>0.28949999999999998</v>
      </c>
      <c r="AT68" s="227">
        <f t="shared" si="148"/>
        <v>0.26090000000000002</v>
      </c>
      <c r="AU68" s="94">
        <f t="shared" si="148"/>
        <v>0.25990000000000002</v>
      </c>
      <c r="AV68" s="152">
        <f t="shared" si="148"/>
        <v>0.29270000000000002</v>
      </c>
      <c r="AW68" s="147">
        <f t="shared" si="148"/>
        <v>0.3024</v>
      </c>
      <c r="AX68" s="121">
        <f t="shared" si="148"/>
        <v>0.31730000000000003</v>
      </c>
      <c r="AY68" s="180">
        <f t="shared" si="148"/>
        <v>0.28070000000000001</v>
      </c>
      <c r="AZ68" s="147">
        <f t="shared" si="148"/>
        <v>0.26910000000000001</v>
      </c>
      <c r="BA68" s="121">
        <f t="shared" si="148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9">SUM(BD52, -BD58)</f>
        <v>0.30430000000000001</v>
      </c>
      <c r="BE68" s="180">
        <f t="shared" si="149"/>
        <v>0.3382</v>
      </c>
      <c r="BF68" s="147">
        <f t="shared" si="149"/>
        <v>0.32930000000000004</v>
      </c>
      <c r="BG68" s="121">
        <f t="shared" si="149"/>
        <v>0.31999999999999995</v>
      </c>
      <c r="BH68" s="180">
        <f t="shared" si="149"/>
        <v>0.30209999999999998</v>
      </c>
      <c r="BI68" s="147">
        <f t="shared" si="149"/>
        <v>0.30149999999999999</v>
      </c>
      <c r="BJ68" s="116">
        <f>SUM(BJ51, -BJ57)</f>
        <v>0.32200000000000001</v>
      </c>
      <c r="BK68" s="180">
        <f t="shared" ref="BK68:BQ68" si="150">SUM(BK52, -BK58)</f>
        <v>0.32019999999999998</v>
      </c>
      <c r="BL68" s="147">
        <f t="shared" si="150"/>
        <v>0.34360000000000002</v>
      </c>
      <c r="BM68" s="121">
        <f t="shared" si="150"/>
        <v>0.36709999999999998</v>
      </c>
      <c r="BN68" s="180">
        <f t="shared" si="150"/>
        <v>0.37239999999999995</v>
      </c>
      <c r="BO68" s="121">
        <f t="shared" si="150"/>
        <v>0.38129999999999997</v>
      </c>
      <c r="BP68" s="121">
        <f t="shared" si="150"/>
        <v>0.38109999999999999</v>
      </c>
      <c r="BQ68" s="117">
        <f t="shared" si="150"/>
        <v>0.39739999999999998</v>
      </c>
      <c r="BS68" s="147">
        <f t="shared" ref="BS68:CK68" si="151">SUM(BS52, -BS58)</f>
        <v>0.37659999999999999</v>
      </c>
      <c r="BT68" s="117">
        <f t="shared" si="151"/>
        <v>0.371</v>
      </c>
      <c r="BU68" s="177">
        <f t="shared" si="151"/>
        <v>0.37480000000000002</v>
      </c>
      <c r="BV68" s="147">
        <f t="shared" si="151"/>
        <v>0.37819999999999998</v>
      </c>
      <c r="BW68" s="121">
        <f t="shared" si="151"/>
        <v>0.37370000000000003</v>
      </c>
      <c r="BX68" s="177">
        <f t="shared" si="151"/>
        <v>0.372</v>
      </c>
      <c r="BY68" s="227">
        <f t="shared" si="151"/>
        <v>0.41650000000000004</v>
      </c>
      <c r="BZ68" s="94">
        <f t="shared" si="151"/>
        <v>0.42730000000000001</v>
      </c>
      <c r="CA68" s="151">
        <f t="shared" si="151"/>
        <v>0.3987</v>
      </c>
      <c r="CB68" s="147">
        <f t="shared" si="151"/>
        <v>0.33439999999999998</v>
      </c>
      <c r="CC68" s="121">
        <f t="shared" si="151"/>
        <v>0.34109999999999996</v>
      </c>
      <c r="CD68" s="180">
        <f t="shared" si="151"/>
        <v>0.34699999999999998</v>
      </c>
      <c r="CE68" s="147">
        <f t="shared" si="151"/>
        <v>0.34620000000000001</v>
      </c>
      <c r="CF68" s="121">
        <f t="shared" si="151"/>
        <v>0.32150000000000001</v>
      </c>
      <c r="CG68" s="180">
        <f t="shared" si="151"/>
        <v>0.35730000000000001</v>
      </c>
      <c r="CH68" s="147">
        <f t="shared" si="151"/>
        <v>0.34920000000000001</v>
      </c>
      <c r="CI68" s="121">
        <f t="shared" si="151"/>
        <v>0.35310000000000002</v>
      </c>
      <c r="CJ68" s="180">
        <f t="shared" si="151"/>
        <v>0.33829999999999999</v>
      </c>
      <c r="CK68" s="147">
        <f t="shared" si="151"/>
        <v>0.32700000000000001</v>
      </c>
      <c r="CL68" s="121">
        <f t="shared" ref="CL68" si="152">SUM(CL52, -CL58)</f>
        <v>0.34289999999999998</v>
      </c>
      <c r="CM68" s="180">
        <f t="shared" ref="CM68:CN68" si="153">SUM(CM52, -CM58)</f>
        <v>0.31979999999999997</v>
      </c>
      <c r="CN68" s="147">
        <f t="shared" si="153"/>
        <v>0.32979999999999998</v>
      </c>
      <c r="CO68" s="121">
        <f t="shared" ref="CO68:CP68" si="154">SUM(CO52, -CO58)</f>
        <v>0.35650000000000004</v>
      </c>
      <c r="CP68" s="180">
        <f t="shared" si="154"/>
        <v>0.36570000000000003</v>
      </c>
      <c r="CQ68" s="147">
        <f t="shared" ref="CQ68" si="155">SUM(CQ52, -CQ58)</f>
        <v>0.38119999999999998</v>
      </c>
      <c r="CR68" s="121">
        <f t="shared" ref="CR68" si="156">SUM(CR52, -CR58)</f>
        <v>0.37290000000000001</v>
      </c>
      <c r="CS68" s="180">
        <f>SUM(CS51, -CS57)</f>
        <v>0.36199999999999999</v>
      </c>
      <c r="CT68" s="154">
        <f>SUM(CT52, -CT58)</f>
        <v>0.37779999999999997</v>
      </c>
      <c r="CU68" s="116">
        <f>SUM(CU52, -CU58)</f>
        <v>0.37570000000000003</v>
      </c>
      <c r="CV68" s="176">
        <f>SUM(CV52, -CV58)</f>
        <v>0.35199999999999998</v>
      </c>
      <c r="CW68" s="154">
        <f>SUM(CW52, -CW58)</f>
        <v>0.3402</v>
      </c>
      <c r="CX68" s="116">
        <f>SUM(CX52, -CX58)</f>
        <v>0.38439999999999996</v>
      </c>
      <c r="CY68" s="176">
        <f>SUM(CY52, -CY58)</f>
        <v>0.3821</v>
      </c>
      <c r="CZ68" s="154">
        <f>SUM(CZ52, -CZ58)</f>
        <v>0.37609999999999999</v>
      </c>
      <c r="DA68" s="116">
        <f>SUM(DA52, -DA58)</f>
        <v>0.37839999999999996</v>
      </c>
      <c r="DB68" s="180">
        <f>SUM(DB52, -DB58)</f>
        <v>0.37219999999999998</v>
      </c>
      <c r="DC68" s="147">
        <f>SUM(DC52, -DC58)</f>
        <v>0.37109999999999999</v>
      </c>
      <c r="DD68" s="121">
        <f>SUM(DD52, -DD58)</f>
        <v>0.38900000000000001</v>
      </c>
      <c r="DE68" s="180">
        <f>SUM(DE52, -DE58)</f>
        <v>0.40539999999999998</v>
      </c>
      <c r="DF68" s="147">
        <f>SUM(DF52, -DF58)</f>
        <v>0.42230000000000001</v>
      </c>
      <c r="DG68" s="121">
        <f>SUM(DG52, -DG58)</f>
        <v>0.4173</v>
      </c>
      <c r="DH68" s="180">
        <f>SUM(DH52, -DH58)</f>
        <v>0.42520000000000002</v>
      </c>
      <c r="DI68" s="147">
        <f>SUM(DI52, -DI58)</f>
        <v>0.42180000000000001</v>
      </c>
      <c r="DJ68" s="121">
        <f>SUM(DJ52, -DJ58)</f>
        <v>0.4279</v>
      </c>
      <c r="DK68" s="180">
        <f>SUM(DK52, -DK58)</f>
        <v>0.40039999999999998</v>
      </c>
      <c r="DL68" s="121">
        <f>SUM(DL52, -DL58)</f>
        <v>0.40390000000000004</v>
      </c>
      <c r="DM68" s="121">
        <f>SUM(DM52, -DM58)</f>
        <v>0.3957</v>
      </c>
      <c r="DN68" s="334">
        <f>SUM(DN52, -DN58)</f>
        <v>0.42620000000000002</v>
      </c>
      <c r="DO68" s="350">
        <f>SUM(DO51, -DO57)</f>
        <v>0</v>
      </c>
      <c r="DP68" s="121">
        <f>SUM(DP52, -DP58)</f>
        <v>0.43910000000000005</v>
      </c>
      <c r="DQ68" s="176">
        <f>SUM(DQ51, -DQ57)</f>
        <v>0.44079999999999997</v>
      </c>
      <c r="DR68" s="116">
        <f>SUM(DR51, -DR57)</f>
        <v>0.45929999999999999</v>
      </c>
      <c r="DS68" s="116">
        <f>SUM(DS51, -DS57)</f>
        <v>0.49309999999999998</v>
      </c>
      <c r="DT68" s="6">
        <f>SUM(DT52, -DT57)</f>
        <v>0</v>
      </c>
      <c r="DU68" s="6">
        <f>SUM(DU52, -DU57)</f>
        <v>0</v>
      </c>
      <c r="DV68" s="6">
        <f>SUM(DV52, -DV57)</f>
        <v>0</v>
      </c>
      <c r="DW68" s="6">
        <f>SUM(DW52, -DW57)</f>
        <v>0</v>
      </c>
      <c r="DX68" s="6">
        <f>SUM(DX52, -DX57,)</f>
        <v>0</v>
      </c>
      <c r="DY68" s="6">
        <f>SUM(DY51, -DY58)</f>
        <v>0</v>
      </c>
      <c r="DZ68" s="6">
        <f>SUM(DZ52,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43" t="s">
        <v>70</v>
      </c>
      <c r="CR69" s="118" t="s">
        <v>70</v>
      </c>
      <c r="CS69" s="200" t="s">
        <v>51</v>
      </c>
      <c r="CT69" s="143" t="s">
        <v>70</v>
      </c>
      <c r="CU69" s="118" t="s">
        <v>70</v>
      </c>
      <c r="CV69" s="183" t="s">
        <v>84</v>
      </c>
      <c r="CW69" s="165" t="s">
        <v>51</v>
      </c>
      <c r="CX69" s="124" t="s">
        <v>84</v>
      </c>
      <c r="CY69" s="183" t="s">
        <v>84</v>
      </c>
      <c r="CZ69" s="165" t="s">
        <v>51</v>
      </c>
      <c r="DA69" s="189" t="s">
        <v>51</v>
      </c>
      <c r="DB69" s="187" t="s">
        <v>59</v>
      </c>
      <c r="DC69" s="201" t="s">
        <v>59</v>
      </c>
      <c r="DD69" s="118" t="s">
        <v>70</v>
      </c>
      <c r="DE69" s="200" t="s">
        <v>52</v>
      </c>
      <c r="DF69" s="165" t="s">
        <v>52</v>
      </c>
      <c r="DG69" s="118" t="s">
        <v>70</v>
      </c>
      <c r="DH69" s="178" t="s">
        <v>70</v>
      </c>
      <c r="DI69" s="165" t="s">
        <v>52</v>
      </c>
      <c r="DJ69" s="189" t="s">
        <v>52</v>
      </c>
      <c r="DK69" s="200" t="s">
        <v>52</v>
      </c>
      <c r="DL69" s="189" t="s">
        <v>52</v>
      </c>
      <c r="DM69" s="118" t="s">
        <v>70</v>
      </c>
      <c r="DN69" s="333" t="s">
        <v>70</v>
      </c>
      <c r="DO69" s="349"/>
      <c r="DP69" s="189" t="s">
        <v>52</v>
      </c>
      <c r="DQ69" s="178" t="s">
        <v>60</v>
      </c>
      <c r="DR69" s="118" t="s">
        <v>60</v>
      </c>
      <c r="DS69" s="118" t="s">
        <v>60</v>
      </c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57">SUM(L51, -L56)</f>
        <v>0.16260000000000002</v>
      </c>
      <c r="M70" s="147">
        <f t="shared" si="157"/>
        <v>0.1641</v>
      </c>
      <c r="N70" s="121">
        <f t="shared" si="157"/>
        <v>0.16570000000000001</v>
      </c>
      <c r="O70" s="180">
        <f t="shared" si="157"/>
        <v>0.1774</v>
      </c>
      <c r="P70" s="147">
        <f t="shared" si="157"/>
        <v>0.20530000000000001</v>
      </c>
      <c r="Q70" s="121">
        <f t="shared" si="157"/>
        <v>0.19670000000000001</v>
      </c>
      <c r="R70" s="180">
        <f t="shared" si="157"/>
        <v>0.21190000000000001</v>
      </c>
      <c r="S70" s="225">
        <f t="shared" si="157"/>
        <v>0.23110000000000003</v>
      </c>
      <c r="T70" s="97">
        <f t="shared" si="157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58">SUM(AS53, -AS58)</f>
        <v>0.248</v>
      </c>
      <c r="AT70" s="225">
        <f t="shared" si="158"/>
        <v>0.23809999999999998</v>
      </c>
      <c r="AU70" s="15">
        <f t="shared" si="158"/>
        <v>0.25509999999999999</v>
      </c>
      <c r="AV70" s="151">
        <f t="shared" si="158"/>
        <v>0.249</v>
      </c>
      <c r="AW70" s="145">
        <f t="shared" si="158"/>
        <v>0.26829999999999998</v>
      </c>
      <c r="AX70" s="117">
        <f t="shared" si="158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59">SUM(BD51, -BD57)</f>
        <v>0.30359999999999998</v>
      </c>
      <c r="BE70" s="176">
        <f t="shared" si="159"/>
        <v>0.33729999999999999</v>
      </c>
      <c r="BF70" s="154">
        <f t="shared" si="159"/>
        <v>0.31259999999999999</v>
      </c>
      <c r="BG70" s="116">
        <f t="shared" si="159"/>
        <v>0.3034</v>
      </c>
      <c r="BH70" s="176">
        <f t="shared" si="159"/>
        <v>0.30179999999999996</v>
      </c>
      <c r="BI70" s="154">
        <f t="shared" si="159"/>
        <v>0.28360000000000002</v>
      </c>
      <c r="BJ70" s="121">
        <f>SUM(BJ52, -BJ58)</f>
        <v>0.31879999999999997</v>
      </c>
      <c r="BK70" s="177">
        <f t="shared" ref="BK70:BQ70" si="160">SUM(BK53, -BK58)</f>
        <v>0.26200000000000001</v>
      </c>
      <c r="BL70" s="145">
        <f t="shared" si="160"/>
        <v>0.3226</v>
      </c>
      <c r="BM70" s="117">
        <f t="shared" si="160"/>
        <v>0.32889999999999997</v>
      </c>
      <c r="BN70" s="177">
        <f t="shared" si="160"/>
        <v>0.3639</v>
      </c>
      <c r="BO70" s="117">
        <f t="shared" si="160"/>
        <v>0.37929999999999997</v>
      </c>
      <c r="BP70" s="121">
        <f t="shared" si="160"/>
        <v>0.37050000000000005</v>
      </c>
      <c r="BQ70" s="121">
        <f t="shared" si="160"/>
        <v>0.37329999999999997</v>
      </c>
      <c r="BS70" s="145">
        <f t="shared" ref="BS70:CC70" si="161">SUM(BS53, -BS58)</f>
        <v>0.37</v>
      </c>
      <c r="BT70" s="116">
        <f t="shared" si="161"/>
        <v>0.34289999999999998</v>
      </c>
      <c r="BU70" s="180">
        <f t="shared" si="161"/>
        <v>0.36609999999999998</v>
      </c>
      <c r="BV70" s="145">
        <f t="shared" si="161"/>
        <v>0.37419999999999998</v>
      </c>
      <c r="BW70" s="117">
        <f t="shared" si="161"/>
        <v>0.36470000000000002</v>
      </c>
      <c r="BX70" s="180">
        <f t="shared" si="161"/>
        <v>0.36280000000000001</v>
      </c>
      <c r="BY70" s="225">
        <f t="shared" si="161"/>
        <v>0.37780000000000002</v>
      </c>
      <c r="BZ70" s="95">
        <f t="shared" si="161"/>
        <v>0.38500000000000001</v>
      </c>
      <c r="CA70" s="146">
        <f t="shared" si="161"/>
        <v>0.36849999999999999</v>
      </c>
      <c r="CB70" s="154">
        <f t="shared" si="161"/>
        <v>0.3332</v>
      </c>
      <c r="CC70" s="116">
        <f t="shared" si="161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47">
        <f>SUM(CQ51, -CQ57)</f>
        <v>0.36380000000000001</v>
      </c>
      <c r="CR70" s="121">
        <f>SUM(CR51, -CR57)</f>
        <v>0.3493</v>
      </c>
      <c r="CS70" s="180">
        <f>SUM(CS52, -CS58)</f>
        <v>0.36030000000000001</v>
      </c>
      <c r="CT70" s="147">
        <f>SUM(CT51, -CT57)</f>
        <v>0.3765</v>
      </c>
      <c r="CU70" s="121">
        <f>SUM(CU51, -CU57)</f>
        <v>0.35770000000000002</v>
      </c>
      <c r="CV70" s="177">
        <f>SUM(CV53, -CV58)</f>
        <v>0.31340000000000001</v>
      </c>
      <c r="CW70" s="147">
        <f>SUM(CW53, -CW58)</f>
        <v>0.30549999999999999</v>
      </c>
      <c r="CX70" s="117">
        <f>SUM(CX53, -CX58)</f>
        <v>0.3342</v>
      </c>
      <c r="CY70" s="177">
        <f>SUM(CY53, -CY58)</f>
        <v>0.35319999999999996</v>
      </c>
      <c r="CZ70" s="147">
        <f>SUM(CZ53, -CZ58)</f>
        <v>0.36080000000000001</v>
      </c>
      <c r="DA70" s="121">
        <f>SUM(DA53, -DA58)</f>
        <v>0.36449999999999999</v>
      </c>
      <c r="DB70" s="176">
        <f>SUM(DB53, -DB58)</f>
        <v>0.35870000000000002</v>
      </c>
      <c r="DC70" s="154">
        <f>SUM(DC53, -DC58)</f>
        <v>0.34139999999999998</v>
      </c>
      <c r="DD70" s="121">
        <f>SUM(DD51, -DD57)</f>
        <v>0.34640000000000004</v>
      </c>
      <c r="DE70" s="176">
        <f>SUM(DE51, -DE57)</f>
        <v>0.38500000000000001</v>
      </c>
      <c r="DF70" s="154">
        <f>SUM(DF51, -DF57)</f>
        <v>0.40039999999999998</v>
      </c>
      <c r="DG70" s="121">
        <f>SUM(DG51, -DG57)</f>
        <v>0.38780000000000003</v>
      </c>
      <c r="DH70" s="180">
        <f>SUM(DH51, -DH57)</f>
        <v>0.3962</v>
      </c>
      <c r="DI70" s="154">
        <f>SUM(DI51, -DI57)</f>
        <v>0.38619999999999999</v>
      </c>
      <c r="DJ70" s="116">
        <f>SUM(DJ51, -DJ57)</f>
        <v>0.40500000000000003</v>
      </c>
      <c r="DK70" s="176">
        <f>SUM(DK51, -DK57)</f>
        <v>0.375</v>
      </c>
      <c r="DL70" s="116">
        <f>SUM(DL51, -DL57)</f>
        <v>0.38150000000000001</v>
      </c>
      <c r="DM70" s="121">
        <f>SUM(DM51, -DM57)</f>
        <v>0.378</v>
      </c>
      <c r="DN70" s="334">
        <f>SUM(DN51, -DN57)</f>
        <v>0.40160000000000001</v>
      </c>
      <c r="DO70" s="350">
        <f>SUM(DO51, -DO56)</f>
        <v>0</v>
      </c>
      <c r="DP70" s="116">
        <f>SUM(DP51, -DP57)</f>
        <v>0.41259999999999997</v>
      </c>
      <c r="DQ70" s="180">
        <f>SUM(DQ52, -DQ58)</f>
        <v>0.41539999999999999</v>
      </c>
      <c r="DR70" s="121">
        <f>SUM(DR52, -DR58)</f>
        <v>0.4042</v>
      </c>
      <c r="DS70" s="121">
        <f>SUM(DS52, -DS58)</f>
        <v>0.39899999999999997</v>
      </c>
      <c r="DT70" s="6">
        <f>SUM(DT51, -DT58)</f>
        <v>0</v>
      </c>
      <c r="DU70" s="6">
        <f>SUM(DU52, -DU56)</f>
        <v>0</v>
      </c>
      <c r="DV70" s="6">
        <f>SUM(DV51, -DV58)</f>
        <v>0</v>
      </c>
      <c r="DW70" s="6">
        <f>SUM(DW51, -DW58)</f>
        <v>0</v>
      </c>
      <c r="DX70" s="6">
        <f>SUM(DX51, -DX58)</f>
        <v>0</v>
      </c>
      <c r="DY70" s="6">
        <f>SUM(DY52, -DY57)</f>
        <v>0</v>
      </c>
      <c r="DZ70" s="6">
        <f>SUM(DZ51,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201" t="s">
        <v>59</v>
      </c>
      <c r="CR71" s="169" t="s">
        <v>59</v>
      </c>
      <c r="CS71" s="187" t="s">
        <v>59</v>
      </c>
      <c r="CT71" s="165" t="s">
        <v>51</v>
      </c>
      <c r="CU71" s="124" t="s">
        <v>84</v>
      </c>
      <c r="CV71" s="178" t="s">
        <v>70</v>
      </c>
      <c r="CW71" s="164" t="s">
        <v>84</v>
      </c>
      <c r="CX71" s="189" t="s">
        <v>51</v>
      </c>
      <c r="CY71" s="200" t="s">
        <v>51</v>
      </c>
      <c r="CZ71" s="164" t="s">
        <v>84</v>
      </c>
      <c r="DA71" s="124" t="s">
        <v>84</v>
      </c>
      <c r="DB71" s="178" t="s">
        <v>70</v>
      </c>
      <c r="DC71" s="143" t="s">
        <v>70</v>
      </c>
      <c r="DD71" s="169" t="s">
        <v>59</v>
      </c>
      <c r="DE71" s="187" t="s">
        <v>59</v>
      </c>
      <c r="DF71" s="143" t="s">
        <v>70</v>
      </c>
      <c r="DG71" s="189" t="s">
        <v>52</v>
      </c>
      <c r="DH71" s="200" t="s">
        <v>52</v>
      </c>
      <c r="DI71" s="143" t="s">
        <v>70</v>
      </c>
      <c r="DJ71" s="118" t="s">
        <v>70</v>
      </c>
      <c r="DK71" s="178" t="s">
        <v>70</v>
      </c>
      <c r="DL71" s="118" t="s">
        <v>70</v>
      </c>
      <c r="DM71" s="189" t="s">
        <v>52</v>
      </c>
      <c r="DN71" s="335" t="s">
        <v>52</v>
      </c>
      <c r="DO71" s="349"/>
      <c r="DP71" s="118" t="s">
        <v>70</v>
      </c>
      <c r="DQ71" s="178" t="s">
        <v>70</v>
      </c>
      <c r="DR71" s="169" t="s">
        <v>59</v>
      </c>
      <c r="DS71" s="169" t="s">
        <v>59</v>
      </c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62">SUM(L51, -L55)</f>
        <v>0.15260000000000001</v>
      </c>
      <c r="M72" s="149">
        <f t="shared" si="162"/>
        <v>0.15459999999999999</v>
      </c>
      <c r="N72" s="119">
        <f t="shared" si="162"/>
        <v>0.15390000000000001</v>
      </c>
      <c r="O72" s="179">
        <f t="shared" si="162"/>
        <v>0.1736</v>
      </c>
      <c r="P72" s="149">
        <f t="shared" si="162"/>
        <v>0.18690000000000001</v>
      </c>
      <c r="Q72" s="119">
        <f t="shared" si="162"/>
        <v>0.19530000000000003</v>
      </c>
      <c r="R72" s="180">
        <f t="shared" si="162"/>
        <v>0.20900000000000002</v>
      </c>
      <c r="S72" s="225">
        <f t="shared" si="162"/>
        <v>0.21690000000000001</v>
      </c>
      <c r="T72" s="15">
        <f t="shared" si="162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63">SUM(AZ51, -AZ56)</f>
        <v>0.24559999999999998</v>
      </c>
      <c r="BA72" s="121">
        <f t="shared" si="163"/>
        <v>0.24430000000000002</v>
      </c>
      <c r="BB72" s="176">
        <f t="shared" si="163"/>
        <v>0.26329999999999998</v>
      </c>
      <c r="BC72" s="154">
        <f t="shared" si="163"/>
        <v>0.30299999999999999</v>
      </c>
      <c r="BD72" s="121">
        <f t="shared" si="163"/>
        <v>0.29220000000000002</v>
      </c>
      <c r="BE72" s="180">
        <f t="shared" si="163"/>
        <v>0.30659999999999998</v>
      </c>
      <c r="BF72" s="147">
        <f t="shared" ref="BF72" si="164">SUM(BF51, -BF56)</f>
        <v>0.28760000000000002</v>
      </c>
      <c r="BG72" s="121">
        <f t="shared" ref="BG72" si="165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 t="shared" ref="CP72:CU72" si="166">SUM(CP53, -CP58)</f>
        <v>0.31230000000000002</v>
      </c>
      <c r="CQ72" s="154">
        <f t="shared" si="166"/>
        <v>0.36319999999999997</v>
      </c>
      <c r="CR72" s="116">
        <f t="shared" si="166"/>
        <v>0.33150000000000002</v>
      </c>
      <c r="CS72" s="176">
        <f t="shared" si="166"/>
        <v>0.33660000000000001</v>
      </c>
      <c r="CT72" s="147">
        <f t="shared" si="166"/>
        <v>0.36480000000000001</v>
      </c>
      <c r="CU72" s="117">
        <f t="shared" si="166"/>
        <v>0.34420000000000001</v>
      </c>
      <c r="CV72" s="180">
        <f>SUM(CV51, -CV57)</f>
        <v>0.30330000000000001</v>
      </c>
      <c r="CW72" s="145">
        <f>SUM(CW54, -CW58)</f>
        <v>0.29799999999999999</v>
      </c>
      <c r="CX72" s="121">
        <f>SUM(CX54, -CX58)</f>
        <v>0.32629999999999998</v>
      </c>
      <c r="CY72" s="180">
        <f>SUM(CY54, -CY58)</f>
        <v>0.35559999999999997</v>
      </c>
      <c r="CZ72" s="145">
        <f>SUM(CZ54, -CZ58)</f>
        <v>0.35760000000000003</v>
      </c>
      <c r="DA72" s="117">
        <f>SUM(DA54, -DA58)</f>
        <v>0.35830000000000001</v>
      </c>
      <c r="DB72" s="180">
        <f>SUM(DB51, -DB57)</f>
        <v>0.34089999999999998</v>
      </c>
      <c r="DC72" s="147">
        <f>SUM(DC51, -DC57)</f>
        <v>0.33329999999999999</v>
      </c>
      <c r="DD72" s="116">
        <f>SUM(DD53, -DD58)</f>
        <v>0.3362</v>
      </c>
      <c r="DE72" s="176">
        <f>SUM(DE53, -DE58)</f>
        <v>0.37430000000000002</v>
      </c>
      <c r="DF72" s="147">
        <f>SUM(DF52, -DF57)</f>
        <v>0.3911</v>
      </c>
      <c r="DG72" s="116">
        <f>SUM(DG52, -DG57)</f>
        <v>0.38300000000000001</v>
      </c>
      <c r="DH72" s="176">
        <f>SUM(DH52, -DH57)</f>
        <v>0.39580000000000004</v>
      </c>
      <c r="DI72" s="147">
        <f>SUM(DI52, -DI57)</f>
        <v>0.3836</v>
      </c>
      <c r="DJ72" s="121">
        <f>SUM(DJ52, -DJ57)</f>
        <v>0.39</v>
      </c>
      <c r="DK72" s="180">
        <f>SUM(DK52, -DK57)</f>
        <v>0.35570000000000002</v>
      </c>
      <c r="DL72" s="121">
        <f>SUM(DL52, -DL57)</f>
        <v>0.3659</v>
      </c>
      <c r="DM72" s="116">
        <f>SUM(DM52, -DM57)</f>
        <v>0.36159999999999998</v>
      </c>
      <c r="DN72" s="336">
        <f>SUM(DN52, -DN57)</f>
        <v>0.38150000000000001</v>
      </c>
      <c r="DO72" s="350">
        <f>SUM(DO57, -DO68,)</f>
        <v>0</v>
      </c>
      <c r="DP72" s="121">
        <f>SUM(DP52, -DP57)</f>
        <v>0.40700000000000003</v>
      </c>
      <c r="DQ72" s="180">
        <f>SUM(DQ52, -DQ57)</f>
        <v>0.39859999999999995</v>
      </c>
      <c r="DR72" s="116">
        <f>SUM(DR53, -DR58)</f>
        <v>0.38249999999999995</v>
      </c>
      <c r="DS72" s="116">
        <f>SUM(DS53, -DS58)</f>
        <v>0.38109999999999999</v>
      </c>
      <c r="DT72" s="6">
        <f>SUM(DT57, -DT68)</f>
        <v>0</v>
      </c>
      <c r="DU72" s="6">
        <f>SUM(DU57, -DU68,)</f>
        <v>0</v>
      </c>
      <c r="DV72" s="6">
        <f>SUM(DV57, -DV68,)</f>
        <v>0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67">SUM(EC57, -EC68)</f>
        <v>0</v>
      </c>
      <c r="ED72" s="6">
        <f t="shared" si="167"/>
        <v>0</v>
      </c>
      <c r="EE72" s="6">
        <f t="shared" si="167"/>
        <v>0</v>
      </c>
      <c r="EF72" s="6">
        <f t="shared" si="167"/>
        <v>0</v>
      </c>
      <c r="EG72" s="6">
        <f t="shared" si="167"/>
        <v>0</v>
      </c>
      <c r="EH72" s="6">
        <f t="shared" si="167"/>
        <v>0</v>
      </c>
      <c r="EI72" s="6">
        <f t="shared" si="167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68">SUM(GU57, -GU68)</f>
        <v>0</v>
      </c>
      <c r="GV72" s="6">
        <f t="shared" si="168"/>
        <v>0</v>
      </c>
      <c r="GW72" s="6">
        <f t="shared" si="168"/>
        <v>0</v>
      </c>
      <c r="GX72" s="6">
        <f t="shared" si="168"/>
        <v>0</v>
      </c>
      <c r="GY72" s="6">
        <f t="shared" si="168"/>
        <v>0</v>
      </c>
      <c r="GZ72" s="6">
        <f t="shared" si="168"/>
        <v>0</v>
      </c>
      <c r="HA72" s="6">
        <f t="shared" si="168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69">SUM(JM57, -JM68)</f>
        <v>0</v>
      </c>
      <c r="JN72" s="6">
        <f t="shared" si="169"/>
        <v>0</v>
      </c>
      <c r="JO72" s="6">
        <f t="shared" si="169"/>
        <v>0</v>
      </c>
      <c r="JP72" s="6">
        <f t="shared" si="169"/>
        <v>0</v>
      </c>
      <c r="JQ72" s="6">
        <f t="shared" si="169"/>
        <v>0</v>
      </c>
      <c r="JR72" s="6">
        <f t="shared" si="169"/>
        <v>0</v>
      </c>
      <c r="JS72" s="6">
        <f t="shared" si="169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64" t="s">
        <v>84</v>
      </c>
      <c r="CR73" s="124" t="s">
        <v>84</v>
      </c>
      <c r="CS73" s="183" t="s">
        <v>84</v>
      </c>
      <c r="CT73" s="164" t="s">
        <v>84</v>
      </c>
      <c r="CU73" s="189" t="s">
        <v>51</v>
      </c>
      <c r="CV73" s="200" t="s">
        <v>51</v>
      </c>
      <c r="CW73" s="143" t="s">
        <v>70</v>
      </c>
      <c r="CX73" s="118" t="s">
        <v>70</v>
      </c>
      <c r="CY73" s="178" t="s">
        <v>70</v>
      </c>
      <c r="CZ73" s="143" t="s">
        <v>70</v>
      </c>
      <c r="DA73" s="118" t="s">
        <v>70</v>
      </c>
      <c r="DB73" s="183" t="s">
        <v>84</v>
      </c>
      <c r="DC73" s="164" t="s">
        <v>84</v>
      </c>
      <c r="DD73" s="124" t="s">
        <v>84</v>
      </c>
      <c r="DE73" s="178" t="s">
        <v>70</v>
      </c>
      <c r="DF73" s="201" t="s">
        <v>59</v>
      </c>
      <c r="DG73" s="169" t="s">
        <v>59</v>
      </c>
      <c r="DH73" s="183" t="s">
        <v>84</v>
      </c>
      <c r="DI73" s="201" t="s">
        <v>59</v>
      </c>
      <c r="DJ73" s="169" t="s">
        <v>59</v>
      </c>
      <c r="DK73" s="187" t="s">
        <v>59</v>
      </c>
      <c r="DL73" s="124" t="s">
        <v>84</v>
      </c>
      <c r="DM73" s="124" t="s">
        <v>84</v>
      </c>
      <c r="DN73" s="337" t="s">
        <v>59</v>
      </c>
      <c r="DO73" s="349"/>
      <c r="DP73" s="169" t="s">
        <v>59</v>
      </c>
      <c r="DQ73" s="187" t="s">
        <v>59</v>
      </c>
      <c r="DR73" s="118" t="s">
        <v>70</v>
      </c>
      <c r="DS73" s="118" t="s">
        <v>70</v>
      </c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70">SUM(O51, -O54)</f>
        <v>0.1535</v>
      </c>
      <c r="P74" s="147">
        <f t="shared" si="170"/>
        <v>0.18510000000000001</v>
      </c>
      <c r="Q74" s="117">
        <f t="shared" si="170"/>
        <v>0.17920000000000003</v>
      </c>
      <c r="R74" s="177">
        <f t="shared" si="170"/>
        <v>0.1988</v>
      </c>
      <c r="S74" s="225">
        <f t="shared" si="170"/>
        <v>0.21400000000000002</v>
      </c>
      <c r="T74" s="15">
        <f t="shared" si="170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45">
        <f t="shared" ref="CQ74:CV74" si="171">SUM(CQ54, -CQ58)</f>
        <v>0.34360000000000002</v>
      </c>
      <c r="CR74" s="117">
        <f t="shared" si="171"/>
        <v>0.32479999999999998</v>
      </c>
      <c r="CS74" s="177">
        <f t="shared" si="171"/>
        <v>0.32750000000000001</v>
      </c>
      <c r="CT74" s="145">
        <f t="shared" si="171"/>
        <v>0.3614</v>
      </c>
      <c r="CU74" s="121">
        <f t="shared" si="171"/>
        <v>0.3337</v>
      </c>
      <c r="CV74" s="180">
        <f t="shared" si="171"/>
        <v>0.30059999999999998</v>
      </c>
      <c r="CW74" s="147">
        <f>SUM(CW51, -CW57)</f>
        <v>0.2838</v>
      </c>
      <c r="CX74" s="121">
        <f>SUM(CX51, -CX57)</f>
        <v>0.31240000000000001</v>
      </c>
      <c r="CY74" s="180">
        <f>SUM(CY51, -CY57)</f>
        <v>0.3291</v>
      </c>
      <c r="CZ74" s="147">
        <f>SUM(CZ51, -CZ57)</f>
        <v>0.3458</v>
      </c>
      <c r="DA74" s="121">
        <f>SUM(DA51, -DA57)</f>
        <v>0.3427</v>
      </c>
      <c r="DB74" s="177">
        <f>SUM(DB54, -DB58)</f>
        <v>0.33799999999999997</v>
      </c>
      <c r="DC74" s="145">
        <f>SUM(DC54, -DC58)</f>
        <v>0.32200000000000001</v>
      </c>
      <c r="DD74" s="117">
        <f>SUM(DD54, -DD58)</f>
        <v>0.32319999999999999</v>
      </c>
      <c r="DE74" s="180">
        <f>SUM(DE52, -DE57)</f>
        <v>0.35599999999999998</v>
      </c>
      <c r="DF74" s="154">
        <f>SUM(DF53, -DF58)</f>
        <v>0.35589999999999999</v>
      </c>
      <c r="DG74" s="116">
        <f>SUM(DG53, -DG58)</f>
        <v>0.35389999999999999</v>
      </c>
      <c r="DH74" s="177">
        <f>SUM(DH53, -DH58)</f>
        <v>0.35060000000000002</v>
      </c>
      <c r="DI74" s="154">
        <f>SUM(DI53, -DI58)</f>
        <v>0.30449999999999999</v>
      </c>
      <c r="DJ74" s="116">
        <f>SUM(DJ53, -DJ58)</f>
        <v>0.29660000000000003</v>
      </c>
      <c r="DK74" s="176">
        <f>SUM(DK53, -DK58)</f>
        <v>0.28620000000000001</v>
      </c>
      <c r="DL74" s="117">
        <f>SUM(DL53, -DL58)</f>
        <v>0.29700000000000004</v>
      </c>
      <c r="DM74" s="117">
        <f>SUM(DM53, -DM58)</f>
        <v>0.30230000000000001</v>
      </c>
      <c r="DN74" s="336">
        <f>SUM(DN53, -DN58)</f>
        <v>0.33510000000000001</v>
      </c>
      <c r="DO74" s="350">
        <f>SUM(DO57, -DO67)</f>
        <v>0</v>
      </c>
      <c r="DP74" s="116">
        <f>SUM(DP53, -DP58)</f>
        <v>0.38400000000000001</v>
      </c>
      <c r="DQ74" s="176">
        <f>SUM(DQ53, -DQ58)</f>
        <v>0.3841</v>
      </c>
      <c r="DR74" s="121">
        <f>SUM(DR52, -DR57)</f>
        <v>0.37159999999999999</v>
      </c>
      <c r="DS74" s="121">
        <f>SUM(DS52, -DS57)</f>
        <v>0.36780000000000002</v>
      </c>
      <c r="DT74" s="6">
        <f>SUM(DT57, -DT67)</f>
        <v>0</v>
      </c>
      <c r="DU74" s="6">
        <f>SUM(DU57, -DU67)</f>
        <v>0</v>
      </c>
      <c r="DV74" s="6">
        <f>SUM(DV57, -DV67)</f>
        <v>0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65" t="s">
        <v>52</v>
      </c>
      <c r="CR75" s="189" t="s">
        <v>52</v>
      </c>
      <c r="CS75" s="178" t="s">
        <v>49</v>
      </c>
      <c r="CT75" s="201" t="s">
        <v>67</v>
      </c>
      <c r="CU75" s="169" t="s">
        <v>67</v>
      </c>
      <c r="CV75" s="187" t="s">
        <v>67</v>
      </c>
      <c r="CW75" s="143" t="s">
        <v>49</v>
      </c>
      <c r="CX75" s="169" t="s">
        <v>67</v>
      </c>
      <c r="CY75" s="187" t="s">
        <v>67</v>
      </c>
      <c r="CZ75" s="201" t="s">
        <v>67</v>
      </c>
      <c r="DA75" s="169" t="s">
        <v>67</v>
      </c>
      <c r="DB75" s="200" t="s">
        <v>52</v>
      </c>
      <c r="DC75" s="165" t="s">
        <v>52</v>
      </c>
      <c r="DD75" s="189" t="s">
        <v>52</v>
      </c>
      <c r="DE75" s="183" t="s">
        <v>84</v>
      </c>
      <c r="DF75" s="164" t="s">
        <v>84</v>
      </c>
      <c r="DG75" s="124" t="s">
        <v>84</v>
      </c>
      <c r="DH75" s="187" t="s">
        <v>59</v>
      </c>
      <c r="DI75" s="164" t="s">
        <v>84</v>
      </c>
      <c r="DJ75" s="124" t="s">
        <v>84</v>
      </c>
      <c r="DK75" s="183" t="s">
        <v>84</v>
      </c>
      <c r="DL75" s="169" t="s">
        <v>59</v>
      </c>
      <c r="DM75" s="169" t="s">
        <v>59</v>
      </c>
      <c r="DN75" s="338" t="s">
        <v>84</v>
      </c>
      <c r="DO75" s="349"/>
      <c r="DP75" s="124" t="s">
        <v>84</v>
      </c>
      <c r="DQ75" s="187" t="s">
        <v>67</v>
      </c>
      <c r="DR75" s="124" t="s">
        <v>84</v>
      </c>
      <c r="DS75" s="169" t="s">
        <v>67</v>
      </c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72">SUM(O51, -O53)</f>
        <v>0.15140000000000001</v>
      </c>
      <c r="P76" s="145">
        <f t="shared" si="172"/>
        <v>0.18140000000000001</v>
      </c>
      <c r="Q76" s="121">
        <f t="shared" si="172"/>
        <v>0.15870000000000001</v>
      </c>
      <c r="R76" s="180">
        <f t="shared" si="172"/>
        <v>0.17290000000000003</v>
      </c>
      <c r="S76" s="227">
        <f t="shared" si="172"/>
        <v>0.18450000000000003</v>
      </c>
      <c r="T76" s="94">
        <f t="shared" si="172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73">SUM(AA52, -AA56)</f>
        <v>0.18609999999999999</v>
      </c>
      <c r="AB76" s="147">
        <f t="shared" si="173"/>
        <v>0.15279999999999999</v>
      </c>
      <c r="AC76" s="121">
        <f t="shared" si="173"/>
        <v>0.1673</v>
      </c>
      <c r="AD76" s="180">
        <f t="shared" si="173"/>
        <v>0.16539999999999999</v>
      </c>
      <c r="AE76" s="225">
        <f t="shared" si="173"/>
        <v>0.18379999999999999</v>
      </c>
      <c r="AF76" s="15">
        <f t="shared" si="173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74">SUM(AJ52, -AJ57)</f>
        <v>0.184</v>
      </c>
      <c r="AK76" s="225">
        <f t="shared" si="174"/>
        <v>0.17449999999999999</v>
      </c>
      <c r="AL76" s="15">
        <f t="shared" si="174"/>
        <v>0.1774</v>
      </c>
      <c r="AM76" s="152">
        <f t="shared" si="174"/>
        <v>0.21359999999999998</v>
      </c>
      <c r="AN76" s="145">
        <f t="shared" si="174"/>
        <v>0.20939999999999998</v>
      </c>
      <c r="AO76" s="117">
        <f t="shared" si="174"/>
        <v>0.22120000000000001</v>
      </c>
      <c r="AP76" s="177">
        <f t="shared" si="174"/>
        <v>0.20449999999999999</v>
      </c>
      <c r="AQ76" s="145">
        <f t="shared" si="174"/>
        <v>0.20030000000000001</v>
      </c>
      <c r="AR76" s="117">
        <f t="shared" si="174"/>
        <v>0.18330000000000002</v>
      </c>
      <c r="AS76" s="177">
        <f t="shared" si="174"/>
        <v>0.1966</v>
      </c>
      <c r="AT76" s="225">
        <f t="shared" si="174"/>
        <v>0.16650000000000001</v>
      </c>
      <c r="AU76" s="15">
        <f t="shared" si="174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75">SUM(BV52, -BV57)</f>
        <v>0.30099999999999999</v>
      </c>
      <c r="BW76" s="116">
        <f t="shared" si="175"/>
        <v>0.29299999999999998</v>
      </c>
      <c r="BX76" s="177">
        <f t="shared" si="175"/>
        <v>0.29100000000000004</v>
      </c>
      <c r="BY76" s="227">
        <f t="shared" si="175"/>
        <v>0.32620000000000005</v>
      </c>
      <c r="BZ76" s="94">
        <f t="shared" si="175"/>
        <v>0.3236</v>
      </c>
      <c r="CA76" s="151">
        <f t="shared" si="175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54">
        <f>SUM(CQ52, -CQ57)</f>
        <v>0.29339999999999999</v>
      </c>
      <c r="CR76" s="116">
        <f>SUM(CR52, -CR57)</f>
        <v>0.29500000000000004</v>
      </c>
      <c r="CS76" s="180">
        <f>SUM(CS51, -CS56)</f>
        <v>0.28599999999999998</v>
      </c>
      <c r="CT76" s="167">
        <f>SUM(CT52, -CT57)</f>
        <v>0.3054</v>
      </c>
      <c r="CU76" s="209">
        <f>SUM(CU52, -CU57)</f>
        <v>0.2969</v>
      </c>
      <c r="CV76" s="188">
        <f>SUM(CV52, -CV57)</f>
        <v>0.26379999999999998</v>
      </c>
      <c r="CW76" s="147">
        <f>SUM(CW51, -CW56)</f>
        <v>0.23959999999999998</v>
      </c>
      <c r="CX76" s="209">
        <f>SUM(CX52, -CX57)</f>
        <v>0.28749999999999998</v>
      </c>
      <c r="CY76" s="188">
        <f>SUM(CY52, -CY57)</f>
        <v>0.29159999999999997</v>
      </c>
      <c r="CZ76" s="167">
        <f>SUM(CZ52, -CZ57)</f>
        <v>0.30359999999999998</v>
      </c>
      <c r="DA76" s="209">
        <f>SUM(DA52, -DA57)</f>
        <v>0.3135</v>
      </c>
      <c r="DB76" s="176">
        <f>SUM(DB52, -DB57)</f>
        <v>0.29959999999999998</v>
      </c>
      <c r="DC76" s="154">
        <f>SUM(DC52, -DC57)</f>
        <v>0.29769999999999996</v>
      </c>
      <c r="DD76" s="116">
        <f>SUM(DD52, -DD57)</f>
        <v>0.31810000000000005</v>
      </c>
      <c r="DE76" s="177">
        <f>SUM(DE54, -DE58)</f>
        <v>0.35189999999999999</v>
      </c>
      <c r="DF76" s="145">
        <f>SUM(DF54, -DF58)</f>
        <v>0.35470000000000002</v>
      </c>
      <c r="DG76" s="117">
        <f>SUM(DG54, -DG58)</f>
        <v>0.34589999999999999</v>
      </c>
      <c r="DH76" s="176">
        <f>SUM(DH54, -DH58)</f>
        <v>0.34189999999999998</v>
      </c>
      <c r="DI76" s="145">
        <f>SUM(DI54, -DI58)</f>
        <v>0.30280000000000001</v>
      </c>
      <c r="DJ76" s="117">
        <f>SUM(DJ54, -DJ58)</f>
        <v>0.28839999999999999</v>
      </c>
      <c r="DK76" s="177">
        <f>SUM(DK54, -DK58)</f>
        <v>0.2742</v>
      </c>
      <c r="DL76" s="116">
        <f>SUM(DL54, -DL58)</f>
        <v>0.2717</v>
      </c>
      <c r="DM76" s="116">
        <f>SUM(DM54, -DM58)</f>
        <v>0.29559999999999997</v>
      </c>
      <c r="DN76" s="339">
        <f>SUM(DN54, -DN58)</f>
        <v>0.31190000000000001</v>
      </c>
      <c r="DO76" s="350">
        <f>SUM(DO57, -DO66)</f>
        <v>0</v>
      </c>
      <c r="DP76" s="117">
        <f>SUM(DP54, -DP58)</f>
        <v>0.35750000000000004</v>
      </c>
      <c r="DQ76" s="188">
        <f>SUM(DQ53, -DQ57)</f>
        <v>0.36729999999999996</v>
      </c>
      <c r="DR76" s="117">
        <f>SUM(DR54, -DR58)</f>
        <v>0.3508</v>
      </c>
      <c r="DS76" s="209">
        <f>SUM(DS53, -DS57)</f>
        <v>0.34989999999999999</v>
      </c>
      <c r="DT76" s="6">
        <f>SUM(DT58, -DT68)</f>
        <v>0</v>
      </c>
      <c r="DU76" s="6">
        <f>SUM(DU57, -DU66)</f>
        <v>0</v>
      </c>
      <c r="DV76" s="6">
        <f>SUM(DV58, -DV68)</f>
        <v>0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43" t="s">
        <v>49</v>
      </c>
      <c r="CR77" s="118" t="s">
        <v>49</v>
      </c>
      <c r="CS77" s="200" t="s">
        <v>52</v>
      </c>
      <c r="CT77" s="165" t="s">
        <v>52</v>
      </c>
      <c r="CU77" s="118" t="s">
        <v>49</v>
      </c>
      <c r="CV77" s="178" t="s">
        <v>49</v>
      </c>
      <c r="CW77" s="201" t="s">
        <v>67</v>
      </c>
      <c r="CX77" s="118" t="s">
        <v>49</v>
      </c>
      <c r="CY77" s="178" t="s">
        <v>49</v>
      </c>
      <c r="CZ77" s="165" t="s">
        <v>52</v>
      </c>
      <c r="DA77" s="189" t="s">
        <v>52</v>
      </c>
      <c r="DB77" s="187" t="s">
        <v>67</v>
      </c>
      <c r="DC77" s="201" t="s">
        <v>67</v>
      </c>
      <c r="DD77" s="169" t="s">
        <v>67</v>
      </c>
      <c r="DE77" s="187" t="s">
        <v>67</v>
      </c>
      <c r="DF77" s="201" t="s">
        <v>67</v>
      </c>
      <c r="DG77" s="169" t="s">
        <v>67</v>
      </c>
      <c r="DH77" s="183" t="s">
        <v>63</v>
      </c>
      <c r="DI77" s="201" t="s">
        <v>67</v>
      </c>
      <c r="DJ77" s="189" t="s">
        <v>44</v>
      </c>
      <c r="DK77" s="200" t="s">
        <v>44</v>
      </c>
      <c r="DL77" s="124" t="s">
        <v>63</v>
      </c>
      <c r="DM77" s="124" t="s">
        <v>63</v>
      </c>
      <c r="DN77" s="337" t="s">
        <v>67</v>
      </c>
      <c r="DO77" s="349"/>
      <c r="DP77" s="169" t="s">
        <v>67</v>
      </c>
      <c r="DQ77" s="183" t="s">
        <v>84</v>
      </c>
      <c r="DR77" s="169" t="s">
        <v>67</v>
      </c>
      <c r="DS77" s="124" t="s">
        <v>84</v>
      </c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47">
        <f>SUM(CQ51, -CQ56)</f>
        <v>0.26790000000000003</v>
      </c>
      <c r="CR78" s="121">
        <f>SUM(CR51, -CR56)</f>
        <v>0.25950000000000001</v>
      </c>
      <c r="CS78" s="176">
        <f>SUM(CS52, -CS57)</f>
        <v>0.27449999999999997</v>
      </c>
      <c r="CT78" s="154">
        <f>SUM(CT53, -CT57)</f>
        <v>0.29239999999999999</v>
      </c>
      <c r="CU78" s="121">
        <f>SUM(CU51, -CU56)</f>
        <v>0.27249999999999996</v>
      </c>
      <c r="CV78" s="180">
        <f>SUM(CV51, -CV56)</f>
        <v>0.23659999999999998</v>
      </c>
      <c r="CW78" s="167">
        <f>SUM(CW52, -CW57)</f>
        <v>0.23649999999999999</v>
      </c>
      <c r="CX78" s="121">
        <f>SUM(CX51, -CX56)</f>
        <v>0.2606</v>
      </c>
      <c r="CY78" s="180">
        <f>SUM(CY51, -CY56)</f>
        <v>0.26690000000000003</v>
      </c>
      <c r="CZ78" s="154">
        <f>SUM(CZ53, -CZ57)</f>
        <v>0.2883</v>
      </c>
      <c r="DA78" s="116">
        <f>SUM(DA53, -DA57)</f>
        <v>0.29959999999999998</v>
      </c>
      <c r="DB78" s="188">
        <f>SUM(DB53, -DB57)</f>
        <v>0.28610000000000002</v>
      </c>
      <c r="DC78" s="167">
        <f>SUM(DC53, -DC57)</f>
        <v>0.26800000000000002</v>
      </c>
      <c r="DD78" s="209">
        <f>SUM(DD53, -DD57)</f>
        <v>0.26529999999999998</v>
      </c>
      <c r="DE78" s="188">
        <f>SUM(DE53, -DE57)</f>
        <v>0.32490000000000002</v>
      </c>
      <c r="DF78" s="167">
        <f>SUM(DF53, -DF57)</f>
        <v>0.32469999999999999</v>
      </c>
      <c r="DG78" s="209">
        <f>SUM(DG53, -DG57)</f>
        <v>0.3196</v>
      </c>
      <c r="DH78" s="177">
        <f>SUM(DH53, -DH57)</f>
        <v>0.32120000000000004</v>
      </c>
      <c r="DI78" s="167">
        <f>SUM(DI53, -DI57)</f>
        <v>0.26629999999999998</v>
      </c>
      <c r="DJ78" s="121">
        <f>SUM(DJ51, -DJ56)</f>
        <v>0.26779999999999998</v>
      </c>
      <c r="DK78" s="180">
        <f>SUM(DK51, -DK56)</f>
        <v>0.25390000000000001</v>
      </c>
      <c r="DL78" s="117">
        <f>SUM(DL53, -DL57)</f>
        <v>0.25900000000000001</v>
      </c>
      <c r="DM78" s="117">
        <f>SUM(DM53, -DM57)</f>
        <v>0.26819999999999999</v>
      </c>
      <c r="DN78" s="340">
        <f>SUM(DN53, -DN57)</f>
        <v>0.29039999999999999</v>
      </c>
      <c r="DO78" s="350">
        <f>SUM(DO67, -DO74,)</f>
        <v>0</v>
      </c>
      <c r="DP78" s="209">
        <f>SUM(DP53, -DP57)</f>
        <v>0.35189999999999999</v>
      </c>
      <c r="DQ78" s="177">
        <f>SUM(DQ54, -DQ58)</f>
        <v>0.36260000000000003</v>
      </c>
      <c r="DR78" s="209">
        <f>SUM(DR53, -DR57)</f>
        <v>0.34989999999999999</v>
      </c>
      <c r="DS78" s="117">
        <f>SUM(DS54, -DS58)</f>
        <v>0.34489999999999998</v>
      </c>
      <c r="DT78" s="6">
        <f t="shared" ref="DR78:DT78" si="176">SUM(DT67, -DT74)</f>
        <v>0</v>
      </c>
      <c r="DU78" s="6">
        <f>SUM(DU67, -DU74,)</f>
        <v>0</v>
      </c>
      <c r="DV78" s="6">
        <f>SUM(DV67, -DV74,)</f>
        <v>0</v>
      </c>
      <c r="DW78" s="6">
        <f t="shared" ref="DW78:DZ78" si="177">SUM(DW67, -DW74)</f>
        <v>0</v>
      </c>
      <c r="DX78" s="6">
        <f t="shared" si="177"/>
        <v>0</v>
      </c>
      <c r="DY78" s="6">
        <f t="shared" si="177"/>
        <v>0</v>
      </c>
      <c r="DZ78" s="6">
        <f t="shared" si="177"/>
        <v>0</v>
      </c>
      <c r="EA78" s="6">
        <f>SUM(EA67, -EA74,)</f>
        <v>0</v>
      </c>
      <c r="EB78" s="6">
        <f>SUM(EB67, -EB74,)</f>
        <v>0</v>
      </c>
      <c r="EC78" s="6">
        <f t="shared" ref="EC78:EI78" si="178">SUM(EC67, -EC74)</f>
        <v>0</v>
      </c>
      <c r="ED78" s="6">
        <f t="shared" si="178"/>
        <v>0</v>
      </c>
      <c r="EE78" s="6">
        <f t="shared" si="178"/>
        <v>0</v>
      </c>
      <c r="EF78" s="6">
        <f t="shared" si="178"/>
        <v>0</v>
      </c>
      <c r="EG78" s="6">
        <f t="shared" si="178"/>
        <v>0</v>
      </c>
      <c r="EH78" s="6">
        <f t="shared" si="178"/>
        <v>0</v>
      </c>
      <c r="EI78" s="6">
        <f t="shared" si="178"/>
        <v>0</v>
      </c>
      <c r="EK78" s="6">
        <f>SUM(EK67, -EK74,)</f>
        <v>0</v>
      </c>
      <c r="EL78" s="6">
        <f>SUM(EL67, -EL74,)</f>
        <v>0</v>
      </c>
      <c r="EM78" s="6">
        <f t="shared" ref="EM78:EP78" si="179">SUM(EM67, -EM74)</f>
        <v>0</v>
      </c>
      <c r="EN78" s="6">
        <f t="shared" si="179"/>
        <v>0</v>
      </c>
      <c r="EO78" s="6">
        <f t="shared" si="179"/>
        <v>0</v>
      </c>
      <c r="EP78" s="6">
        <f t="shared" si="179"/>
        <v>0</v>
      </c>
      <c r="EQ78" s="6">
        <f>SUM(EQ67, -EQ74,)</f>
        <v>0</v>
      </c>
      <c r="ER78" s="6">
        <f>SUM(ER67, -ER74,)</f>
        <v>0</v>
      </c>
      <c r="ES78" s="6">
        <f t="shared" ref="ES78:EV78" si="180">SUM(ES67, -ES74)</f>
        <v>0</v>
      </c>
      <c r="ET78" s="6">
        <f t="shared" si="180"/>
        <v>0</v>
      </c>
      <c r="EU78" s="6">
        <f t="shared" si="180"/>
        <v>0</v>
      </c>
      <c r="EV78" s="6">
        <f t="shared" si="180"/>
        <v>0</v>
      </c>
      <c r="EW78" s="6">
        <f>SUM(EW67, -EW74,)</f>
        <v>0</v>
      </c>
      <c r="EX78" s="6">
        <f>SUM(EX67, -EX74,)</f>
        <v>0</v>
      </c>
      <c r="EY78" s="6">
        <f t="shared" ref="EY78:FB78" si="181">SUM(EY67, -EY74)</f>
        <v>0</v>
      </c>
      <c r="EZ78" s="6">
        <f t="shared" si="181"/>
        <v>0</v>
      </c>
      <c r="FA78" s="6">
        <f t="shared" si="181"/>
        <v>0</v>
      </c>
      <c r="FB78" s="6">
        <f t="shared" si="181"/>
        <v>0</v>
      </c>
      <c r="FC78" s="6">
        <f>SUM(FC67, -FC74,)</f>
        <v>0</v>
      </c>
      <c r="FD78" s="6">
        <f>SUM(FD67, -FD74,)</f>
        <v>0</v>
      </c>
      <c r="FE78" s="6">
        <f t="shared" ref="FE78:FH78" si="182">SUM(FE67, -FE74)</f>
        <v>0</v>
      </c>
      <c r="FF78" s="6">
        <f t="shared" si="182"/>
        <v>0</v>
      </c>
      <c r="FG78" s="6">
        <f t="shared" si="182"/>
        <v>0</v>
      </c>
      <c r="FH78" s="6">
        <f t="shared" si="182"/>
        <v>0</v>
      </c>
      <c r="FI78" s="6">
        <f>SUM(FI67, -FI74,)</f>
        <v>0</v>
      </c>
      <c r="FJ78" s="6">
        <f>SUM(FJ67, -FJ74,)</f>
        <v>0</v>
      </c>
      <c r="FK78" s="6">
        <f t="shared" ref="FK78:FN78" si="183">SUM(FK67, -FK74)</f>
        <v>0</v>
      </c>
      <c r="FL78" s="6">
        <f t="shared" si="183"/>
        <v>0</v>
      </c>
      <c r="FM78" s="6">
        <f t="shared" si="183"/>
        <v>0</v>
      </c>
      <c r="FN78" s="6">
        <f t="shared" si="183"/>
        <v>0</v>
      </c>
      <c r="FO78" s="6">
        <f>SUM(FO67, -FO74,)</f>
        <v>0</v>
      </c>
      <c r="FP78" s="6">
        <f>SUM(FP67, -FP74,)</f>
        <v>0</v>
      </c>
      <c r="FQ78" s="6">
        <f t="shared" ref="FQ78:FT78" si="184">SUM(FQ67, -FQ74)</f>
        <v>0</v>
      </c>
      <c r="FR78" s="6">
        <f t="shared" si="184"/>
        <v>0</v>
      </c>
      <c r="FS78" s="6">
        <f t="shared" si="184"/>
        <v>0</v>
      </c>
      <c r="FT78" s="6">
        <f t="shared" si="184"/>
        <v>0</v>
      </c>
      <c r="FU78" s="6">
        <f>SUM(FU67, -FU74,)</f>
        <v>0</v>
      </c>
      <c r="FV78" s="6">
        <f>SUM(FV67, -FV74,)</f>
        <v>0</v>
      </c>
      <c r="FW78" s="6">
        <f t="shared" ref="FW78:FZ78" si="185">SUM(FW67, -FW74)</f>
        <v>0</v>
      </c>
      <c r="FX78" s="6">
        <f t="shared" si="185"/>
        <v>0</v>
      </c>
      <c r="FY78" s="6">
        <f t="shared" si="185"/>
        <v>0</v>
      </c>
      <c r="FZ78" s="6">
        <f t="shared" si="185"/>
        <v>0</v>
      </c>
      <c r="GA78" s="6">
        <f>SUM(GA67, -GA74,)</f>
        <v>0</v>
      </c>
      <c r="GB78" s="6">
        <f>SUM(GB67, -GB74,)</f>
        <v>0</v>
      </c>
      <c r="GC78" s="6">
        <f t="shared" ref="GC78:GF78" si="186">SUM(GC67, -GC74)</f>
        <v>0</v>
      </c>
      <c r="GD78" s="6">
        <f t="shared" si="186"/>
        <v>0</v>
      </c>
      <c r="GE78" s="6">
        <f t="shared" si="186"/>
        <v>0</v>
      </c>
      <c r="GF78" s="6">
        <f t="shared" si="186"/>
        <v>0</v>
      </c>
      <c r="GG78" s="6">
        <f>SUM(GG67, -GG74,)</f>
        <v>0</v>
      </c>
      <c r="GH78" s="6">
        <f>SUM(GH67, -GH74,)</f>
        <v>0</v>
      </c>
      <c r="GI78" s="6">
        <f t="shared" ref="GI78:GL78" si="187">SUM(GI67, -GI74)</f>
        <v>0</v>
      </c>
      <c r="GJ78" s="6">
        <f t="shared" si="187"/>
        <v>0</v>
      </c>
      <c r="GK78" s="6">
        <f t="shared" si="187"/>
        <v>0</v>
      </c>
      <c r="GL78" s="6">
        <f t="shared" si="187"/>
        <v>0</v>
      </c>
      <c r="GM78" s="6">
        <f>SUM(GM67, -GM74,)</f>
        <v>0</v>
      </c>
      <c r="GN78" s="6">
        <f>SUM(GN67, -GN74,)</f>
        <v>0</v>
      </c>
      <c r="GO78" s="6">
        <f t="shared" ref="GO78:GR78" si="188">SUM(GO67, -GO74)</f>
        <v>0</v>
      </c>
      <c r="GP78" s="6">
        <f t="shared" si="188"/>
        <v>0</v>
      </c>
      <c r="GQ78" s="6">
        <f t="shared" si="188"/>
        <v>0</v>
      </c>
      <c r="GR78" s="6">
        <f t="shared" si="188"/>
        <v>0</v>
      </c>
      <c r="GS78" s="6">
        <f>SUM(GS67, -GS74,)</f>
        <v>0</v>
      </c>
      <c r="GT78" s="6">
        <f>SUM(GT67, -GT74,)</f>
        <v>0</v>
      </c>
      <c r="GU78" s="6">
        <f t="shared" ref="GU78:HA78" si="189">SUM(GU67, -GU74)</f>
        <v>0</v>
      </c>
      <c r="GV78" s="6">
        <f t="shared" si="189"/>
        <v>0</v>
      </c>
      <c r="GW78" s="6">
        <f t="shared" si="189"/>
        <v>0</v>
      </c>
      <c r="GX78" s="6">
        <f t="shared" si="189"/>
        <v>0</v>
      </c>
      <c r="GY78" s="6">
        <f t="shared" si="189"/>
        <v>0</v>
      </c>
      <c r="GZ78" s="6">
        <f t="shared" si="189"/>
        <v>0</v>
      </c>
      <c r="HA78" s="6">
        <f t="shared" si="189"/>
        <v>0</v>
      </c>
      <c r="HC78" s="6">
        <f>SUM(HC67, -HC74,)</f>
        <v>0</v>
      </c>
      <c r="HD78" s="6">
        <f>SUM(HD67, -HD74,)</f>
        <v>0</v>
      </c>
      <c r="HE78" s="6">
        <f t="shared" ref="HE78:HH78" si="190">SUM(HE67, -HE74)</f>
        <v>0</v>
      </c>
      <c r="HF78" s="6">
        <f t="shared" si="190"/>
        <v>0</v>
      </c>
      <c r="HG78" s="6">
        <f t="shared" si="190"/>
        <v>0</v>
      </c>
      <c r="HH78" s="6">
        <f t="shared" si="190"/>
        <v>0</v>
      </c>
      <c r="HI78" s="6">
        <f>SUM(HI67, -HI74,)</f>
        <v>0</v>
      </c>
      <c r="HJ78" s="6">
        <f>SUM(HJ67, -HJ74,)</f>
        <v>0</v>
      </c>
      <c r="HK78" s="6">
        <f t="shared" ref="HK78:HN78" si="191">SUM(HK67, -HK74)</f>
        <v>0</v>
      </c>
      <c r="HL78" s="6">
        <f t="shared" si="191"/>
        <v>0</v>
      </c>
      <c r="HM78" s="6">
        <f t="shared" si="191"/>
        <v>0</v>
      </c>
      <c r="HN78" s="6">
        <f t="shared" si="191"/>
        <v>0</v>
      </c>
      <c r="HO78" s="6">
        <f>SUM(HO67, -HO74,)</f>
        <v>0</v>
      </c>
      <c r="HP78" s="6">
        <f>SUM(HP67, -HP74,)</f>
        <v>0</v>
      </c>
      <c r="HQ78" s="6">
        <f t="shared" ref="HQ78:HT78" si="192">SUM(HQ67, -HQ74)</f>
        <v>0</v>
      </c>
      <c r="HR78" s="6">
        <f t="shared" si="192"/>
        <v>0</v>
      </c>
      <c r="HS78" s="6">
        <f t="shared" si="192"/>
        <v>0</v>
      </c>
      <c r="HT78" s="6">
        <f t="shared" si="192"/>
        <v>0</v>
      </c>
      <c r="HU78" s="6">
        <f>SUM(HU67, -HU74,)</f>
        <v>0</v>
      </c>
      <c r="HV78" s="6">
        <f>SUM(HV67, -HV74,)</f>
        <v>0</v>
      </c>
      <c r="HW78" s="6">
        <f t="shared" ref="HW78:HZ78" si="193">SUM(HW67, -HW74)</f>
        <v>0</v>
      </c>
      <c r="HX78" s="6">
        <f t="shared" si="193"/>
        <v>0</v>
      </c>
      <c r="HY78" s="6">
        <f t="shared" si="193"/>
        <v>0</v>
      </c>
      <c r="HZ78" s="6">
        <f t="shared" si="193"/>
        <v>0</v>
      </c>
      <c r="IA78" s="6">
        <f>SUM(IA67, -IA74,)</f>
        <v>0</v>
      </c>
      <c r="IB78" s="6">
        <f>SUM(IB67, -IB74,)</f>
        <v>0</v>
      </c>
      <c r="IC78" s="6">
        <f t="shared" ref="IC78:IF78" si="194">SUM(IC67, -IC74)</f>
        <v>0</v>
      </c>
      <c r="ID78" s="6">
        <f t="shared" si="194"/>
        <v>0</v>
      </c>
      <c r="IE78" s="6">
        <f t="shared" si="194"/>
        <v>0</v>
      </c>
      <c r="IF78" s="6">
        <f t="shared" si="194"/>
        <v>0</v>
      </c>
      <c r="IG78" s="6">
        <f>SUM(IG67, -IG74,)</f>
        <v>0</v>
      </c>
      <c r="IH78" s="6">
        <f>SUM(IH67, -IH74,)</f>
        <v>0</v>
      </c>
      <c r="II78" s="6">
        <f t="shared" ref="II78:IL78" si="195">SUM(II67, -II74)</f>
        <v>0</v>
      </c>
      <c r="IJ78" s="6">
        <f t="shared" si="195"/>
        <v>0</v>
      </c>
      <c r="IK78" s="6">
        <f t="shared" si="195"/>
        <v>0</v>
      </c>
      <c r="IL78" s="6">
        <f t="shared" si="195"/>
        <v>0</v>
      </c>
      <c r="IM78" s="6">
        <f>SUM(IM67, -IM74,)</f>
        <v>0</v>
      </c>
      <c r="IN78" s="6">
        <f>SUM(IN67, -IN74,)</f>
        <v>0</v>
      </c>
      <c r="IO78" s="6">
        <f t="shared" ref="IO78:IR78" si="196">SUM(IO67, -IO74)</f>
        <v>0</v>
      </c>
      <c r="IP78" s="6">
        <f t="shared" si="196"/>
        <v>0</v>
      </c>
      <c r="IQ78" s="6">
        <f t="shared" si="196"/>
        <v>0</v>
      </c>
      <c r="IR78" s="6">
        <f t="shared" si="196"/>
        <v>0</v>
      </c>
      <c r="IS78" s="6">
        <f>SUM(IS67, -IS74,)</f>
        <v>0</v>
      </c>
      <c r="IT78" s="6">
        <f>SUM(IT67, -IT74,)</f>
        <v>0</v>
      </c>
      <c r="IU78" s="6">
        <f t="shared" ref="IU78:IX78" si="197">SUM(IU67, -IU74)</f>
        <v>0</v>
      </c>
      <c r="IV78" s="6">
        <f t="shared" si="197"/>
        <v>0</v>
      </c>
      <c r="IW78" s="6">
        <f t="shared" si="197"/>
        <v>0</v>
      </c>
      <c r="IX78" s="6">
        <f t="shared" si="197"/>
        <v>0</v>
      </c>
      <c r="IY78" s="6">
        <f>SUM(IY67, -IY74,)</f>
        <v>0</v>
      </c>
      <c r="IZ78" s="6">
        <f>SUM(IZ67, -IZ74,)</f>
        <v>0</v>
      </c>
      <c r="JA78" s="6">
        <f t="shared" ref="JA78:JD78" si="198">SUM(JA67, -JA74)</f>
        <v>0</v>
      </c>
      <c r="JB78" s="6">
        <f t="shared" si="198"/>
        <v>0</v>
      </c>
      <c r="JC78" s="6">
        <f t="shared" si="198"/>
        <v>0</v>
      </c>
      <c r="JD78" s="6">
        <f t="shared" si="198"/>
        <v>0</v>
      </c>
      <c r="JE78" s="6">
        <f>SUM(JE67, -JE74,)</f>
        <v>0</v>
      </c>
      <c r="JF78" s="6">
        <f>SUM(JF67, -JF74,)</f>
        <v>0</v>
      </c>
      <c r="JG78" s="6">
        <f t="shared" ref="JG78:JJ78" si="199">SUM(JG67, -JG74)</f>
        <v>0</v>
      </c>
      <c r="JH78" s="6">
        <f t="shared" si="199"/>
        <v>0</v>
      </c>
      <c r="JI78" s="6">
        <f t="shared" si="199"/>
        <v>0</v>
      </c>
      <c r="JJ78" s="6">
        <f t="shared" si="199"/>
        <v>0</v>
      </c>
      <c r="JK78" s="6">
        <f>SUM(JK67, -JK74,)</f>
        <v>0</v>
      </c>
      <c r="JL78" s="6">
        <f>SUM(JL67, -JL74,)</f>
        <v>0</v>
      </c>
      <c r="JM78" s="6">
        <f t="shared" ref="JM78:JS78" si="200">SUM(JM67, -JM74)</f>
        <v>0</v>
      </c>
      <c r="JN78" s="6">
        <f t="shared" si="200"/>
        <v>0</v>
      </c>
      <c r="JO78" s="6">
        <f t="shared" si="200"/>
        <v>0</v>
      </c>
      <c r="JP78" s="6">
        <f t="shared" si="200"/>
        <v>0</v>
      </c>
      <c r="JQ78" s="6">
        <f t="shared" si="200"/>
        <v>0</v>
      </c>
      <c r="JR78" s="6">
        <f t="shared" si="200"/>
        <v>0</v>
      </c>
      <c r="JS78" s="6">
        <f t="shared" si="200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201" t="s">
        <v>67</v>
      </c>
      <c r="CR79" s="169" t="s">
        <v>67</v>
      </c>
      <c r="CS79" s="181" t="s">
        <v>38</v>
      </c>
      <c r="CT79" s="164" t="s">
        <v>63</v>
      </c>
      <c r="CU79" s="124" t="s">
        <v>63</v>
      </c>
      <c r="CV79" s="183" t="s">
        <v>63</v>
      </c>
      <c r="CW79" s="159" t="s">
        <v>38</v>
      </c>
      <c r="CX79" s="124" t="s">
        <v>63</v>
      </c>
      <c r="CY79" s="183" t="s">
        <v>63</v>
      </c>
      <c r="CZ79" s="164" t="s">
        <v>63</v>
      </c>
      <c r="DA79" s="124" t="s">
        <v>63</v>
      </c>
      <c r="DB79" s="183" t="s">
        <v>63</v>
      </c>
      <c r="DC79" s="164" t="s">
        <v>63</v>
      </c>
      <c r="DD79" s="118" t="s">
        <v>49</v>
      </c>
      <c r="DE79" s="183" t="s">
        <v>63</v>
      </c>
      <c r="DF79" s="164" t="s">
        <v>63</v>
      </c>
      <c r="DG79" s="124" t="s">
        <v>63</v>
      </c>
      <c r="DH79" s="187" t="s">
        <v>67</v>
      </c>
      <c r="DI79" s="164" t="s">
        <v>63</v>
      </c>
      <c r="DJ79" s="169" t="s">
        <v>67</v>
      </c>
      <c r="DK79" s="187" t="s">
        <v>67</v>
      </c>
      <c r="DL79" s="189" t="s">
        <v>44</v>
      </c>
      <c r="DM79" s="169" t="s">
        <v>67</v>
      </c>
      <c r="DN79" s="333" t="s">
        <v>49</v>
      </c>
      <c r="DO79" s="349"/>
      <c r="DP79" s="124" t="s">
        <v>63</v>
      </c>
      <c r="DQ79" s="183" t="s">
        <v>63</v>
      </c>
      <c r="DR79" s="124" t="s">
        <v>63</v>
      </c>
      <c r="DS79" s="189" t="s">
        <v>44</v>
      </c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167">
        <f>SUM(CQ53, -CQ57)</f>
        <v>0.27539999999999998</v>
      </c>
      <c r="CR80" s="209">
        <f>SUM(CR53, -CR57)</f>
        <v>0.25359999999999999</v>
      </c>
      <c r="CS80" s="179">
        <f>SUM(CS55, -CS58)</f>
        <v>0.25140000000000001</v>
      </c>
      <c r="CT80" s="145">
        <f>SUM(CT54, -CT57)</f>
        <v>0.28899999999999998</v>
      </c>
      <c r="CU80" s="117">
        <f>SUM(CU53, -CU57)</f>
        <v>0.26539999999999997</v>
      </c>
      <c r="CV80" s="177">
        <f>SUM(CV53, -CV57)</f>
        <v>0.22520000000000001</v>
      </c>
      <c r="CW80" s="149">
        <f>SUM(CW55, -CW58)</f>
        <v>0.22600000000000001</v>
      </c>
      <c r="CX80" s="117">
        <f>SUM(CX53, -CX57)</f>
        <v>0.23730000000000001</v>
      </c>
      <c r="CY80" s="177">
        <f>SUM(CY53, -CY57)</f>
        <v>0.26269999999999999</v>
      </c>
      <c r="CZ80" s="145">
        <f>SUM(CZ54, -CZ57)</f>
        <v>0.28510000000000002</v>
      </c>
      <c r="DA80" s="117">
        <f>SUM(DA54, -DA57)</f>
        <v>0.29339999999999999</v>
      </c>
      <c r="DB80" s="177">
        <f>SUM(DB54, -DB57)</f>
        <v>0.26539999999999997</v>
      </c>
      <c r="DC80" s="145">
        <f>SUM(DC54, -DC57)</f>
        <v>0.24859999999999999</v>
      </c>
      <c r="DD80" s="121">
        <f>SUM(DD51, -DD56)</f>
        <v>0.25600000000000001</v>
      </c>
      <c r="DE80" s="177">
        <f>SUM(DE54, -DE57)</f>
        <v>0.30249999999999999</v>
      </c>
      <c r="DF80" s="145">
        <f>SUM(DF54, -DF57)</f>
        <v>0.32350000000000001</v>
      </c>
      <c r="DG80" s="117">
        <f>SUM(DG54, -DG57)</f>
        <v>0.31159999999999999</v>
      </c>
      <c r="DH80" s="188">
        <f>SUM(DH54, -DH57)</f>
        <v>0.3125</v>
      </c>
      <c r="DI80" s="145">
        <f>SUM(DI54, -DI57)</f>
        <v>0.2646</v>
      </c>
      <c r="DJ80" s="209">
        <f>SUM(DJ53, -DJ57)</f>
        <v>0.25869999999999999</v>
      </c>
      <c r="DK80" s="188">
        <f>SUM(DK53, -DK57)</f>
        <v>0.24149999999999999</v>
      </c>
      <c r="DL80" s="121">
        <f>SUM(DL51, -DL56)</f>
        <v>0.24590000000000001</v>
      </c>
      <c r="DM80" s="209">
        <f>SUM(DM54, -DM57)</f>
        <v>0.26149999999999995</v>
      </c>
      <c r="DN80" s="334">
        <f>SUM(DN51, -DN56)</f>
        <v>0.28470000000000001</v>
      </c>
      <c r="DO80" s="350">
        <f>SUM(DO67, -DO73)</f>
        <v>0</v>
      </c>
      <c r="DP80" s="117">
        <f>SUM(DP54, -DP57)</f>
        <v>0.32540000000000002</v>
      </c>
      <c r="DQ80" s="177">
        <f>SUM(DQ54, -DQ57)</f>
        <v>0.3458</v>
      </c>
      <c r="DR80" s="117">
        <f>SUM(DR54, -DR57)</f>
        <v>0.31819999999999998</v>
      </c>
      <c r="DS80" s="121">
        <f>SUM(DS51, -DS56)</f>
        <v>0.33190000000000003</v>
      </c>
      <c r="DT80" s="6">
        <f>SUM(DT67, -DT73)</f>
        <v>0</v>
      </c>
      <c r="DU80" s="6">
        <f>SUM(DU67, -DU73)</f>
        <v>0</v>
      </c>
      <c r="DV80" s="6">
        <f>SUM(DV67, -DV73)</f>
        <v>0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64" t="s">
        <v>63</v>
      </c>
      <c r="CR81" s="124" t="s">
        <v>63</v>
      </c>
      <c r="CS81" s="187" t="s">
        <v>67</v>
      </c>
      <c r="CT81" s="143" t="s">
        <v>49</v>
      </c>
      <c r="CU81" s="189" t="s">
        <v>52</v>
      </c>
      <c r="CV81" s="181" t="s">
        <v>38</v>
      </c>
      <c r="CW81" s="165" t="s">
        <v>52</v>
      </c>
      <c r="CX81" s="169" t="s">
        <v>48</v>
      </c>
      <c r="CY81" s="187" t="s">
        <v>48</v>
      </c>
      <c r="CZ81" s="143" t="s">
        <v>49</v>
      </c>
      <c r="DA81" s="118" t="s">
        <v>49</v>
      </c>
      <c r="DB81" s="178" t="s">
        <v>49</v>
      </c>
      <c r="DC81" s="143" t="s">
        <v>49</v>
      </c>
      <c r="DD81" s="124" t="s">
        <v>63</v>
      </c>
      <c r="DE81" s="200" t="s">
        <v>44</v>
      </c>
      <c r="DF81" s="165" t="s">
        <v>44</v>
      </c>
      <c r="DG81" s="118" t="s">
        <v>49</v>
      </c>
      <c r="DH81" s="178" t="s">
        <v>49</v>
      </c>
      <c r="DI81" s="165" t="s">
        <v>44</v>
      </c>
      <c r="DJ81" s="189" t="s">
        <v>37</v>
      </c>
      <c r="DK81" s="178" t="s">
        <v>49</v>
      </c>
      <c r="DL81" s="169" t="s">
        <v>67</v>
      </c>
      <c r="DM81" s="118" t="s">
        <v>49</v>
      </c>
      <c r="DN81" s="338" t="s">
        <v>63</v>
      </c>
      <c r="DO81" s="349"/>
      <c r="DP81" s="189" t="s">
        <v>44</v>
      </c>
      <c r="DQ81" s="200" t="s">
        <v>44</v>
      </c>
      <c r="DR81" s="189" t="s">
        <v>44</v>
      </c>
      <c r="DS81" s="189" t="s">
        <v>37</v>
      </c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201">SUM(Q52, -Q56)</f>
        <v>0.107</v>
      </c>
      <c r="R82" s="177">
        <f t="shared" si="201"/>
        <v>0.11929999999999999</v>
      </c>
      <c r="S82" s="227">
        <f t="shared" si="201"/>
        <v>0.1293</v>
      </c>
      <c r="T82" s="94">
        <f t="shared" si="201"/>
        <v>0.13999999999999999</v>
      </c>
      <c r="U82" s="151">
        <f t="shared" si="201"/>
        <v>9.820000000000001E-2</v>
      </c>
      <c r="V82" s="227">
        <f t="shared" si="201"/>
        <v>0.1032</v>
      </c>
      <c r="W82" s="94">
        <f t="shared" si="201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202">SUM(BE52, -BE56)</f>
        <v>0.23449999999999999</v>
      </c>
      <c r="BF82" s="147">
        <f t="shared" si="202"/>
        <v>0.22810000000000002</v>
      </c>
      <c r="BG82" s="121">
        <f t="shared" si="202"/>
        <v>0.21359999999999998</v>
      </c>
      <c r="BH82" s="180">
        <f t="shared" si="202"/>
        <v>0.19950000000000001</v>
      </c>
      <c r="BI82" s="147">
        <f t="shared" si="202"/>
        <v>0.1976</v>
      </c>
      <c r="BJ82" s="121">
        <f t="shared" si="202"/>
        <v>0.2019</v>
      </c>
      <c r="BK82" s="180">
        <f t="shared" si="202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203">SUM(CD55, -CD58)</f>
        <v>0.19339999999999999</v>
      </c>
      <c r="CE82" s="149">
        <f t="shared" si="203"/>
        <v>0.1938</v>
      </c>
      <c r="CF82" s="119">
        <f t="shared" si="203"/>
        <v>0.18729999999999999</v>
      </c>
      <c r="CG82" s="179">
        <f t="shared" si="203"/>
        <v>0.1948</v>
      </c>
      <c r="CH82" s="149">
        <f t="shared" si="203"/>
        <v>0.19270000000000001</v>
      </c>
      <c r="CI82" s="119">
        <f t="shared" si="203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45">
        <f>SUM(CQ54, -CQ57)</f>
        <v>0.25580000000000003</v>
      </c>
      <c r="CR82" s="117">
        <f>SUM(CR54, -CR57)</f>
        <v>0.24690000000000001</v>
      </c>
      <c r="CS82" s="188">
        <f>SUM(CS53, -CS57)</f>
        <v>0.25080000000000002</v>
      </c>
      <c r="CT82" s="147">
        <f>SUM(CT51, -CT56)</f>
        <v>0.2787</v>
      </c>
      <c r="CU82" s="116">
        <f>SUM(CU54, -CU57)</f>
        <v>0.25490000000000002</v>
      </c>
      <c r="CV82" s="179">
        <f>SUM(CV55, -CV58)</f>
        <v>0.22020000000000001</v>
      </c>
      <c r="CW82" s="154">
        <f>SUM(CW53, -CW57)</f>
        <v>0.20179999999999998</v>
      </c>
      <c r="CX82" s="121">
        <f>SUM(CX52, -CX56)</f>
        <v>0.23569999999999999</v>
      </c>
      <c r="CY82" s="180">
        <f>SUM(CY52, -CY56)</f>
        <v>0.22939999999999999</v>
      </c>
      <c r="CZ82" s="147">
        <f>SUM(CZ51, -CZ56)</f>
        <v>0.25669999999999998</v>
      </c>
      <c r="DA82" s="121">
        <f>SUM(DA51, -DA56)</f>
        <v>0.2399</v>
      </c>
      <c r="DB82" s="180">
        <f>SUM(DB51, -DB56)</f>
        <v>0.2475</v>
      </c>
      <c r="DC82" s="147">
        <f>SUM(DC51, -DC56)</f>
        <v>0.24149999999999999</v>
      </c>
      <c r="DD82" s="117">
        <f>SUM(DD54, -DD57)</f>
        <v>0.25230000000000002</v>
      </c>
      <c r="DE82" s="180">
        <f>SUM(DE51, -DE56)</f>
        <v>0.26979999999999998</v>
      </c>
      <c r="DF82" s="147">
        <f>SUM(DF51, -DF56)</f>
        <v>0.26169999999999999</v>
      </c>
      <c r="DG82" s="121">
        <f>SUM(DG51, -DG56)</f>
        <v>0.25669999999999998</v>
      </c>
      <c r="DH82" s="180">
        <f>SUM(DH51, -DH56)</f>
        <v>0.26239999999999997</v>
      </c>
      <c r="DI82" s="147">
        <f>SUM(DI51, -DI56)</f>
        <v>0.25669999999999998</v>
      </c>
      <c r="DJ82" s="121">
        <f>SUM(DJ51, -DJ55)</f>
        <v>0.25569999999999998</v>
      </c>
      <c r="DK82" s="180">
        <f>SUM(DK52, -DK56)</f>
        <v>0.2346</v>
      </c>
      <c r="DL82" s="209">
        <f>SUM(DL54, -DL57)</f>
        <v>0.23370000000000002</v>
      </c>
      <c r="DM82" s="121">
        <f>SUM(DM51, -DM56)</f>
        <v>0.24429999999999999</v>
      </c>
      <c r="DN82" s="339">
        <f>SUM(DN54, -DN57)</f>
        <v>0.26719999999999999</v>
      </c>
      <c r="DO82" s="350">
        <f>SUM(DO67, -DO72)</f>
        <v>0</v>
      </c>
      <c r="DP82" s="121">
        <f>SUM(DP51, -DP56)</f>
        <v>0.26739999999999997</v>
      </c>
      <c r="DQ82" s="180">
        <f>SUM(DQ51, -DQ56)</f>
        <v>0.27379999999999999</v>
      </c>
      <c r="DR82" s="121">
        <f>SUM(DR51, -DR56)</f>
        <v>0.30769999999999997</v>
      </c>
      <c r="DS82" s="121">
        <f>SUM(DS51, -DS55)</f>
        <v>0.33079999999999998</v>
      </c>
      <c r="DT82" s="6">
        <f>SUM(DT68, -DT74)</f>
        <v>0</v>
      </c>
      <c r="DU82" s="6">
        <f>SUM(DU67, -DU72)</f>
        <v>0</v>
      </c>
      <c r="DV82" s="6">
        <f>SUM(DV68, -DV74)</f>
        <v>0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59" t="s">
        <v>38</v>
      </c>
      <c r="CR83" s="118" t="s">
        <v>42</v>
      </c>
      <c r="CS83" s="183" t="s">
        <v>63</v>
      </c>
      <c r="CT83" s="159" t="s">
        <v>38</v>
      </c>
      <c r="CU83" s="120" t="s">
        <v>38</v>
      </c>
      <c r="CV83" s="200" t="s">
        <v>52</v>
      </c>
      <c r="CW83" s="164" t="s">
        <v>63</v>
      </c>
      <c r="CX83" s="120" t="s">
        <v>38</v>
      </c>
      <c r="CY83" s="181" t="s">
        <v>38</v>
      </c>
      <c r="CZ83" s="201" t="s">
        <v>48</v>
      </c>
      <c r="DA83" s="169" t="s">
        <v>48</v>
      </c>
      <c r="DB83" s="181" t="s">
        <v>38</v>
      </c>
      <c r="DC83" s="159" t="s">
        <v>38</v>
      </c>
      <c r="DD83" s="189" t="s">
        <v>44</v>
      </c>
      <c r="DE83" s="200" t="s">
        <v>37</v>
      </c>
      <c r="DF83" s="143" t="s">
        <v>49</v>
      </c>
      <c r="DG83" s="189" t="s">
        <v>44</v>
      </c>
      <c r="DH83" s="200" t="s">
        <v>44</v>
      </c>
      <c r="DI83" s="143" t="s">
        <v>49</v>
      </c>
      <c r="DJ83" s="118" t="s">
        <v>49</v>
      </c>
      <c r="DK83" s="183" t="s">
        <v>63</v>
      </c>
      <c r="DL83" s="118" t="s">
        <v>49</v>
      </c>
      <c r="DM83" s="189" t="s">
        <v>44</v>
      </c>
      <c r="DN83" s="335" t="s">
        <v>44</v>
      </c>
      <c r="DO83" s="349"/>
      <c r="DP83" s="118" t="s">
        <v>49</v>
      </c>
      <c r="DQ83" s="200" t="s">
        <v>37</v>
      </c>
      <c r="DR83" s="189" t="s">
        <v>37</v>
      </c>
      <c r="DS83" s="124" t="s">
        <v>63</v>
      </c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204">SUM(BE52, -BE55)</f>
        <v>0.2238</v>
      </c>
      <c r="BF84" s="147">
        <f t="shared" si="204"/>
        <v>0.22100000000000003</v>
      </c>
      <c r="BG84" s="121">
        <f t="shared" si="204"/>
        <v>0.2127</v>
      </c>
      <c r="BH84" s="180">
        <f t="shared" si="204"/>
        <v>0.19350000000000001</v>
      </c>
      <c r="BI84" s="147">
        <f t="shared" si="204"/>
        <v>0.18340000000000001</v>
      </c>
      <c r="BJ84" s="121">
        <f t="shared" si="204"/>
        <v>0.19309999999999999</v>
      </c>
      <c r="BK84" s="180">
        <f t="shared" si="204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49">
        <f>SUM(CQ55, -CQ58)</f>
        <v>0.22969999999999999</v>
      </c>
      <c r="CR84" s="121">
        <f>SUM(CR51, -CR55)</f>
        <v>0.22519999999999998</v>
      </c>
      <c r="CS84" s="177">
        <f>SUM(CS54, -CS57)</f>
        <v>0.2417</v>
      </c>
      <c r="CT84" s="149">
        <f>SUM(CT55, -CT58)</f>
        <v>0.24209999999999998</v>
      </c>
      <c r="CU84" s="119">
        <f>SUM(CU55, -CU58)</f>
        <v>0.2487</v>
      </c>
      <c r="CV84" s="176">
        <f>SUM(CV54, -CV57)</f>
        <v>0.21239999999999998</v>
      </c>
      <c r="CW84" s="145">
        <f>SUM(CW54, -CW57)</f>
        <v>0.1943</v>
      </c>
      <c r="CX84" s="119">
        <f>SUM(CX55, -CX58)</f>
        <v>0.23219999999999999</v>
      </c>
      <c r="CY84" s="179">
        <f>SUM(CY55, -CY58)</f>
        <v>0.22069999999999998</v>
      </c>
      <c r="CZ84" s="147">
        <f>SUM(CZ52, -CZ56)</f>
        <v>0.21450000000000002</v>
      </c>
      <c r="DA84" s="121">
        <f>SUM(DA52, -DA56)</f>
        <v>0.2107</v>
      </c>
      <c r="DB84" s="179">
        <f>SUM(DB55, -DB58)</f>
        <v>0.21339999999999998</v>
      </c>
      <c r="DC84" s="149">
        <f>SUM(DC55, -DC58)</f>
        <v>0.22019999999999998</v>
      </c>
      <c r="DD84" s="121">
        <f>SUM(DD52, -DD56)</f>
        <v>0.22770000000000001</v>
      </c>
      <c r="DE84" s="180">
        <f>SUM(DE51, -DE55)</f>
        <v>0.24559999999999998</v>
      </c>
      <c r="DF84" s="147">
        <f>SUM(DF52, -DF56)</f>
        <v>0.25240000000000001</v>
      </c>
      <c r="DG84" s="121">
        <f>SUM(DG52, -DG56)</f>
        <v>0.25190000000000001</v>
      </c>
      <c r="DH84" s="180">
        <f>SUM(DH52, -DH56)</f>
        <v>0.26200000000000001</v>
      </c>
      <c r="DI84" s="147">
        <f>SUM(DI52, -DI56)</f>
        <v>0.25409999999999999</v>
      </c>
      <c r="DJ84" s="121">
        <f>SUM(DJ52, -DJ56)</f>
        <v>0.25279999999999997</v>
      </c>
      <c r="DK84" s="177">
        <f>SUM(DK54, -DK57)</f>
        <v>0.22949999999999998</v>
      </c>
      <c r="DL84" s="121">
        <f>SUM(DL52, -DL56)</f>
        <v>0.2303</v>
      </c>
      <c r="DM84" s="121">
        <f>SUM(DM52, -DM56)</f>
        <v>0.22789999999999999</v>
      </c>
      <c r="DN84" s="334">
        <f>SUM(DN52, -DN56)</f>
        <v>0.2646</v>
      </c>
      <c r="DO84" s="350">
        <f>SUM(DO73, -DO80,)</f>
        <v>0</v>
      </c>
      <c r="DP84" s="121">
        <f>SUM(DP52, -DP56)</f>
        <v>0.26179999999999998</v>
      </c>
      <c r="DQ84" s="180">
        <f>SUM(DQ51, -DQ55)</f>
        <v>0.26590000000000003</v>
      </c>
      <c r="DR84" s="121">
        <f>SUM(DR51, -DR55)</f>
        <v>0.30049999999999999</v>
      </c>
      <c r="DS84" s="117">
        <f>SUM(DS54, -DS57)</f>
        <v>0.31369999999999998</v>
      </c>
      <c r="DT84" s="6">
        <f t="shared" ref="DR84:DT84" si="205">SUM(DT73, -DT80)</f>
        <v>0</v>
      </c>
      <c r="DU84" s="6">
        <f>SUM(DU73, -DU80,)</f>
        <v>0</v>
      </c>
      <c r="DV84" s="6">
        <f>SUM(DV73, -DV80,)</f>
        <v>0</v>
      </c>
      <c r="DW84" s="6">
        <f t="shared" ref="DW84:DZ84" si="206">SUM(DW73, -DW80)</f>
        <v>0</v>
      </c>
      <c r="DX84" s="6">
        <f t="shared" si="206"/>
        <v>0</v>
      </c>
      <c r="DY84" s="6">
        <f t="shared" si="206"/>
        <v>0</v>
      </c>
      <c r="DZ84" s="6">
        <f t="shared" si="206"/>
        <v>0</v>
      </c>
      <c r="EA84" s="6">
        <f>SUM(EA73, -EA80,)</f>
        <v>0</v>
      </c>
      <c r="EB84" s="6">
        <f>SUM(EB73, -EB80,)</f>
        <v>0</v>
      </c>
      <c r="EC84" s="6">
        <f t="shared" ref="EC84:EI84" si="207">SUM(EC73, -EC80)</f>
        <v>0</v>
      </c>
      <c r="ED84" s="6">
        <f t="shared" si="207"/>
        <v>0</v>
      </c>
      <c r="EE84" s="6">
        <f t="shared" si="207"/>
        <v>0</v>
      </c>
      <c r="EF84" s="6">
        <f t="shared" si="207"/>
        <v>0</v>
      </c>
      <c r="EG84" s="6">
        <f t="shared" si="207"/>
        <v>0</v>
      </c>
      <c r="EH84" s="6">
        <f t="shared" si="207"/>
        <v>0</v>
      </c>
      <c r="EI84" s="6">
        <f t="shared" si="207"/>
        <v>0</v>
      </c>
      <c r="EK84" s="6">
        <f>SUM(EK73, -EK80,)</f>
        <v>0</v>
      </c>
      <c r="EL84" s="6">
        <f>SUM(EL73, -EL80,)</f>
        <v>0</v>
      </c>
      <c r="EM84" s="6">
        <f t="shared" ref="EM84:EP84" si="208">SUM(EM73, -EM80)</f>
        <v>0</v>
      </c>
      <c r="EN84" s="6">
        <f t="shared" si="208"/>
        <v>0</v>
      </c>
      <c r="EO84" s="6">
        <f t="shared" si="208"/>
        <v>0</v>
      </c>
      <c r="EP84" s="6">
        <f t="shared" si="208"/>
        <v>0</v>
      </c>
      <c r="EQ84" s="6">
        <f>SUM(EQ73, -EQ80,)</f>
        <v>0</v>
      </c>
      <c r="ER84" s="6">
        <f>SUM(ER73, -ER80,)</f>
        <v>0</v>
      </c>
      <c r="ES84" s="6">
        <f t="shared" ref="ES84:EV84" si="209">SUM(ES73, -ES80)</f>
        <v>0</v>
      </c>
      <c r="ET84" s="6">
        <f t="shared" si="209"/>
        <v>0</v>
      </c>
      <c r="EU84" s="6">
        <f t="shared" si="209"/>
        <v>0</v>
      </c>
      <c r="EV84" s="6">
        <f t="shared" si="209"/>
        <v>0</v>
      </c>
      <c r="EW84" s="6">
        <f>SUM(EW73, -EW80,)</f>
        <v>0</v>
      </c>
      <c r="EX84" s="6">
        <f>SUM(EX73, -EX80,)</f>
        <v>0</v>
      </c>
      <c r="EY84" s="6">
        <f t="shared" ref="EY84:FB84" si="210">SUM(EY73, -EY80)</f>
        <v>0</v>
      </c>
      <c r="EZ84" s="6">
        <f t="shared" si="210"/>
        <v>0</v>
      </c>
      <c r="FA84" s="6">
        <f t="shared" si="210"/>
        <v>0</v>
      </c>
      <c r="FB84" s="6">
        <f t="shared" si="210"/>
        <v>0</v>
      </c>
      <c r="FC84" s="6">
        <f>SUM(FC73, -FC80,)</f>
        <v>0</v>
      </c>
      <c r="FD84" s="6">
        <f>SUM(FD73, -FD80,)</f>
        <v>0</v>
      </c>
      <c r="FE84" s="6">
        <f t="shared" ref="FE84:FH84" si="211">SUM(FE73, -FE80)</f>
        <v>0</v>
      </c>
      <c r="FF84" s="6">
        <f t="shared" si="211"/>
        <v>0</v>
      </c>
      <c r="FG84" s="6">
        <f t="shared" si="211"/>
        <v>0</v>
      </c>
      <c r="FH84" s="6">
        <f t="shared" si="211"/>
        <v>0</v>
      </c>
      <c r="FI84" s="6">
        <f>SUM(FI73, -FI80,)</f>
        <v>0</v>
      </c>
      <c r="FJ84" s="6">
        <f>SUM(FJ73, -FJ80,)</f>
        <v>0</v>
      </c>
      <c r="FK84" s="6">
        <f t="shared" ref="FK84:FN84" si="212">SUM(FK73, -FK80)</f>
        <v>0</v>
      </c>
      <c r="FL84" s="6">
        <f t="shared" si="212"/>
        <v>0</v>
      </c>
      <c r="FM84" s="6">
        <f t="shared" si="212"/>
        <v>0</v>
      </c>
      <c r="FN84" s="6">
        <f t="shared" si="212"/>
        <v>0</v>
      </c>
      <c r="FO84" s="6">
        <f>SUM(FO73, -FO80,)</f>
        <v>0</v>
      </c>
      <c r="FP84" s="6">
        <f>SUM(FP73, -FP80,)</f>
        <v>0</v>
      </c>
      <c r="FQ84" s="6">
        <f t="shared" ref="FQ84:FT84" si="213">SUM(FQ73, -FQ80)</f>
        <v>0</v>
      </c>
      <c r="FR84" s="6">
        <f t="shared" si="213"/>
        <v>0</v>
      </c>
      <c r="FS84" s="6">
        <f t="shared" si="213"/>
        <v>0</v>
      </c>
      <c r="FT84" s="6">
        <f t="shared" si="213"/>
        <v>0</v>
      </c>
      <c r="FU84" s="6">
        <f>SUM(FU73, -FU80,)</f>
        <v>0</v>
      </c>
      <c r="FV84" s="6">
        <f>SUM(FV73, -FV80,)</f>
        <v>0</v>
      </c>
      <c r="FW84" s="6">
        <f t="shared" ref="FW84:FZ84" si="214">SUM(FW73, -FW80)</f>
        <v>0</v>
      </c>
      <c r="FX84" s="6">
        <f t="shared" si="214"/>
        <v>0</v>
      </c>
      <c r="FY84" s="6">
        <f t="shared" si="214"/>
        <v>0</v>
      </c>
      <c r="FZ84" s="6">
        <f t="shared" si="214"/>
        <v>0</v>
      </c>
      <c r="GA84" s="6">
        <f>SUM(GA73, -GA80,)</f>
        <v>0</v>
      </c>
      <c r="GB84" s="6">
        <f>SUM(GB73, -GB80,)</f>
        <v>0</v>
      </c>
      <c r="GC84" s="6">
        <f t="shared" ref="GC84:GF84" si="215">SUM(GC73, -GC80)</f>
        <v>0</v>
      </c>
      <c r="GD84" s="6">
        <f t="shared" si="215"/>
        <v>0</v>
      </c>
      <c r="GE84" s="6">
        <f t="shared" si="215"/>
        <v>0</v>
      </c>
      <c r="GF84" s="6">
        <f t="shared" si="215"/>
        <v>0</v>
      </c>
      <c r="GG84" s="6">
        <f>SUM(GG73, -GG80,)</f>
        <v>0</v>
      </c>
      <c r="GH84" s="6">
        <f>SUM(GH73, -GH80,)</f>
        <v>0</v>
      </c>
      <c r="GI84" s="6">
        <f t="shared" ref="GI84:GL84" si="216">SUM(GI73, -GI80)</f>
        <v>0</v>
      </c>
      <c r="GJ84" s="6">
        <f t="shared" si="216"/>
        <v>0</v>
      </c>
      <c r="GK84" s="6">
        <f t="shared" si="216"/>
        <v>0</v>
      </c>
      <c r="GL84" s="6">
        <f t="shared" si="216"/>
        <v>0</v>
      </c>
      <c r="GM84" s="6">
        <f>SUM(GM73, -GM80,)</f>
        <v>0</v>
      </c>
      <c r="GN84" s="6">
        <f>SUM(GN73, -GN80,)</f>
        <v>0</v>
      </c>
      <c r="GO84" s="6">
        <f t="shared" ref="GO84:GR84" si="217">SUM(GO73, -GO80)</f>
        <v>0</v>
      </c>
      <c r="GP84" s="6">
        <f t="shared" si="217"/>
        <v>0</v>
      </c>
      <c r="GQ84" s="6">
        <f t="shared" si="217"/>
        <v>0</v>
      </c>
      <c r="GR84" s="6">
        <f t="shared" si="217"/>
        <v>0</v>
      </c>
      <c r="GS84" s="6">
        <f>SUM(GS73, -GS80,)</f>
        <v>0</v>
      </c>
      <c r="GT84" s="6">
        <f>SUM(GT73, -GT80,)</f>
        <v>0</v>
      </c>
      <c r="GU84" s="6">
        <f t="shared" ref="GU84:HA84" si="218">SUM(GU73, -GU80)</f>
        <v>0</v>
      </c>
      <c r="GV84" s="6">
        <f t="shared" si="218"/>
        <v>0</v>
      </c>
      <c r="GW84" s="6">
        <f t="shared" si="218"/>
        <v>0</v>
      </c>
      <c r="GX84" s="6">
        <f t="shared" si="218"/>
        <v>0</v>
      </c>
      <c r="GY84" s="6">
        <f t="shared" si="218"/>
        <v>0</v>
      </c>
      <c r="GZ84" s="6">
        <f t="shared" si="218"/>
        <v>0</v>
      </c>
      <c r="HA84" s="6">
        <f t="shared" si="218"/>
        <v>0</v>
      </c>
      <c r="HC84" s="6">
        <f>SUM(HC73, -HC80,)</f>
        <v>0</v>
      </c>
      <c r="HD84" s="6">
        <f>SUM(HD73, -HD80,)</f>
        <v>0</v>
      </c>
      <c r="HE84" s="6">
        <f t="shared" ref="HE84:HH84" si="219">SUM(HE73, -HE80)</f>
        <v>0</v>
      </c>
      <c r="HF84" s="6">
        <f t="shared" si="219"/>
        <v>0</v>
      </c>
      <c r="HG84" s="6">
        <f t="shared" si="219"/>
        <v>0</v>
      </c>
      <c r="HH84" s="6">
        <f t="shared" si="219"/>
        <v>0</v>
      </c>
      <c r="HI84" s="6">
        <f>SUM(HI73, -HI80,)</f>
        <v>0</v>
      </c>
      <c r="HJ84" s="6">
        <f>SUM(HJ73, -HJ80,)</f>
        <v>0</v>
      </c>
      <c r="HK84" s="6">
        <f t="shared" ref="HK84:HN84" si="220">SUM(HK73, -HK80)</f>
        <v>0</v>
      </c>
      <c r="HL84" s="6">
        <f t="shared" si="220"/>
        <v>0</v>
      </c>
      <c r="HM84" s="6">
        <f t="shared" si="220"/>
        <v>0</v>
      </c>
      <c r="HN84" s="6">
        <f t="shared" si="220"/>
        <v>0</v>
      </c>
      <c r="HO84" s="6">
        <f>SUM(HO73, -HO80,)</f>
        <v>0</v>
      </c>
      <c r="HP84" s="6">
        <f>SUM(HP73, -HP80,)</f>
        <v>0</v>
      </c>
      <c r="HQ84" s="6">
        <f t="shared" ref="HQ84:HT84" si="221">SUM(HQ73, -HQ80)</f>
        <v>0</v>
      </c>
      <c r="HR84" s="6">
        <f t="shared" si="221"/>
        <v>0</v>
      </c>
      <c r="HS84" s="6">
        <f t="shared" si="221"/>
        <v>0</v>
      </c>
      <c r="HT84" s="6">
        <f t="shared" si="221"/>
        <v>0</v>
      </c>
      <c r="HU84" s="6">
        <f>SUM(HU73, -HU80,)</f>
        <v>0</v>
      </c>
      <c r="HV84" s="6">
        <f>SUM(HV73, -HV80,)</f>
        <v>0</v>
      </c>
      <c r="HW84" s="6">
        <f t="shared" ref="HW84:HZ84" si="222">SUM(HW73, -HW80)</f>
        <v>0</v>
      </c>
      <c r="HX84" s="6">
        <f t="shared" si="222"/>
        <v>0</v>
      </c>
      <c r="HY84" s="6">
        <f t="shared" si="222"/>
        <v>0</v>
      </c>
      <c r="HZ84" s="6">
        <f t="shared" si="222"/>
        <v>0</v>
      </c>
      <c r="IA84" s="6">
        <f>SUM(IA73, -IA80,)</f>
        <v>0</v>
      </c>
      <c r="IB84" s="6">
        <f>SUM(IB73, -IB80,)</f>
        <v>0</v>
      </c>
      <c r="IC84" s="6">
        <f t="shared" ref="IC84:IF84" si="223">SUM(IC73, -IC80)</f>
        <v>0</v>
      </c>
      <c r="ID84" s="6">
        <f t="shared" si="223"/>
        <v>0</v>
      </c>
      <c r="IE84" s="6">
        <f t="shared" si="223"/>
        <v>0</v>
      </c>
      <c r="IF84" s="6">
        <f t="shared" si="223"/>
        <v>0</v>
      </c>
      <c r="IG84" s="6">
        <f>SUM(IG73, -IG80,)</f>
        <v>0</v>
      </c>
      <c r="IH84" s="6">
        <f>SUM(IH73, -IH80,)</f>
        <v>0</v>
      </c>
      <c r="II84" s="6">
        <f t="shared" ref="II84:IL84" si="224">SUM(II73, -II80)</f>
        <v>0</v>
      </c>
      <c r="IJ84" s="6">
        <f t="shared" si="224"/>
        <v>0</v>
      </c>
      <c r="IK84" s="6">
        <f t="shared" si="224"/>
        <v>0</v>
      </c>
      <c r="IL84" s="6">
        <f t="shared" si="224"/>
        <v>0</v>
      </c>
      <c r="IM84" s="6">
        <f>SUM(IM73, -IM80,)</f>
        <v>0</v>
      </c>
      <c r="IN84" s="6">
        <f>SUM(IN73, -IN80,)</f>
        <v>0</v>
      </c>
      <c r="IO84" s="6">
        <f t="shared" ref="IO84:IR84" si="225">SUM(IO73, -IO80)</f>
        <v>0</v>
      </c>
      <c r="IP84" s="6">
        <f t="shared" si="225"/>
        <v>0</v>
      </c>
      <c r="IQ84" s="6">
        <f t="shared" si="225"/>
        <v>0</v>
      </c>
      <c r="IR84" s="6">
        <f t="shared" si="225"/>
        <v>0</v>
      </c>
      <c r="IS84" s="6">
        <f>SUM(IS73, -IS80,)</f>
        <v>0</v>
      </c>
      <c r="IT84" s="6">
        <f>SUM(IT73, -IT80,)</f>
        <v>0</v>
      </c>
      <c r="IU84" s="6">
        <f t="shared" ref="IU84:IX84" si="226">SUM(IU73, -IU80)</f>
        <v>0</v>
      </c>
      <c r="IV84" s="6">
        <f t="shared" si="226"/>
        <v>0</v>
      </c>
      <c r="IW84" s="6">
        <f t="shared" si="226"/>
        <v>0</v>
      </c>
      <c r="IX84" s="6">
        <f t="shared" si="226"/>
        <v>0</v>
      </c>
      <c r="IY84" s="6">
        <f>SUM(IY73, -IY80,)</f>
        <v>0</v>
      </c>
      <c r="IZ84" s="6">
        <f>SUM(IZ73, -IZ80,)</f>
        <v>0</v>
      </c>
      <c r="JA84" s="6">
        <f t="shared" ref="JA84:JD84" si="227">SUM(JA73, -JA80)</f>
        <v>0</v>
      </c>
      <c r="JB84" s="6">
        <f t="shared" si="227"/>
        <v>0</v>
      </c>
      <c r="JC84" s="6">
        <f t="shared" si="227"/>
        <v>0</v>
      </c>
      <c r="JD84" s="6">
        <f t="shared" si="227"/>
        <v>0</v>
      </c>
      <c r="JE84" s="6">
        <f>SUM(JE73, -JE80,)</f>
        <v>0</v>
      </c>
      <c r="JF84" s="6">
        <f>SUM(JF73, -JF80,)</f>
        <v>0</v>
      </c>
      <c r="JG84" s="6">
        <f t="shared" ref="JG84:JJ84" si="228">SUM(JG73, -JG80)</f>
        <v>0</v>
      </c>
      <c r="JH84" s="6">
        <f t="shared" si="228"/>
        <v>0</v>
      </c>
      <c r="JI84" s="6">
        <f t="shared" si="228"/>
        <v>0</v>
      </c>
      <c r="JJ84" s="6">
        <f t="shared" si="228"/>
        <v>0</v>
      </c>
      <c r="JK84" s="6">
        <f>SUM(JK73, -JK80,)</f>
        <v>0</v>
      </c>
      <c r="JL84" s="6">
        <f>SUM(JL73, -JL80,)</f>
        <v>0</v>
      </c>
      <c r="JM84" s="6">
        <f t="shared" ref="JM84:JS84" si="229">SUM(JM73, -JM80)</f>
        <v>0</v>
      </c>
      <c r="JN84" s="6">
        <f t="shared" si="229"/>
        <v>0</v>
      </c>
      <c r="JO84" s="6">
        <f t="shared" si="229"/>
        <v>0</v>
      </c>
      <c r="JP84" s="6">
        <f t="shared" si="229"/>
        <v>0</v>
      </c>
      <c r="JQ84" s="6">
        <f t="shared" si="229"/>
        <v>0</v>
      </c>
      <c r="JR84" s="6">
        <f t="shared" si="229"/>
        <v>0</v>
      </c>
      <c r="JS84" s="6">
        <f t="shared" si="229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43" t="s">
        <v>42</v>
      </c>
      <c r="CR85" s="189" t="s">
        <v>44</v>
      </c>
      <c r="CS85" s="200" t="s">
        <v>44</v>
      </c>
      <c r="CT85" s="201" t="s">
        <v>48</v>
      </c>
      <c r="CU85" s="169" t="s">
        <v>48</v>
      </c>
      <c r="CV85" s="187" t="s">
        <v>48</v>
      </c>
      <c r="CW85" s="201" t="s">
        <v>48</v>
      </c>
      <c r="CX85" s="189" t="s">
        <v>52</v>
      </c>
      <c r="CY85" s="200" t="s">
        <v>52</v>
      </c>
      <c r="CZ85" s="159" t="s">
        <v>38</v>
      </c>
      <c r="DA85" s="120" t="s">
        <v>38</v>
      </c>
      <c r="DB85" s="200" t="s">
        <v>44</v>
      </c>
      <c r="DC85" s="165" t="s">
        <v>44</v>
      </c>
      <c r="DD85" s="120" t="s">
        <v>38</v>
      </c>
      <c r="DE85" s="178" t="s">
        <v>49</v>
      </c>
      <c r="DF85" s="165" t="s">
        <v>37</v>
      </c>
      <c r="DG85" s="118" t="s">
        <v>42</v>
      </c>
      <c r="DH85" s="178" t="s">
        <v>42</v>
      </c>
      <c r="DI85" s="165" t="s">
        <v>37</v>
      </c>
      <c r="DJ85" s="124" t="s">
        <v>63</v>
      </c>
      <c r="DK85" s="200" t="s">
        <v>37</v>
      </c>
      <c r="DL85" s="189" t="s">
        <v>37</v>
      </c>
      <c r="DM85" s="118" t="s">
        <v>42</v>
      </c>
      <c r="DN85" s="333" t="s">
        <v>42</v>
      </c>
      <c r="DO85" s="349"/>
      <c r="DP85" s="189" t="s">
        <v>37</v>
      </c>
      <c r="DQ85" s="178" t="s">
        <v>49</v>
      </c>
      <c r="DR85" s="118" t="s">
        <v>49</v>
      </c>
      <c r="DS85" s="118" t="s">
        <v>49</v>
      </c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30">SUM(BD53, -BD57)</f>
        <v>0.15740000000000001</v>
      </c>
      <c r="BE86" s="177">
        <f t="shared" si="230"/>
        <v>0.2077</v>
      </c>
      <c r="BF86" s="145">
        <f t="shared" si="230"/>
        <v>0.20429999999999998</v>
      </c>
      <c r="BG86" s="117">
        <f t="shared" si="230"/>
        <v>0.19500000000000001</v>
      </c>
      <c r="BH86" s="177">
        <f t="shared" si="230"/>
        <v>0.17849999999999999</v>
      </c>
      <c r="BI86" s="167">
        <f t="shared" si="230"/>
        <v>0.16689999999999999</v>
      </c>
      <c r="BJ86" s="117">
        <f t="shared" si="230"/>
        <v>0.18679999999999999</v>
      </c>
      <c r="BK86" s="177">
        <f t="shared" si="230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31">SUM(BV52, -BV56)</f>
        <v>0.2329</v>
      </c>
      <c r="BW86" s="121">
        <f t="shared" si="231"/>
        <v>0.22009999999999999</v>
      </c>
      <c r="BX86" s="180">
        <f t="shared" si="231"/>
        <v>0.21760000000000002</v>
      </c>
      <c r="BY86" s="225">
        <f t="shared" si="231"/>
        <v>0.25340000000000001</v>
      </c>
      <c r="BZ86" s="15">
        <f t="shared" si="231"/>
        <v>0.24309999999999998</v>
      </c>
      <c r="CA86" s="152">
        <f t="shared" si="231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47">
        <f>SUM(CQ51, -CQ55)</f>
        <v>0.22190000000000001</v>
      </c>
      <c r="CR86" s="121">
        <f t="shared" ref="CR86:CW86" si="232">SUM(CR52, -CR56)</f>
        <v>0.20519999999999999</v>
      </c>
      <c r="CS86" s="180">
        <f t="shared" si="232"/>
        <v>0.19850000000000001</v>
      </c>
      <c r="CT86" s="147">
        <f t="shared" si="232"/>
        <v>0.20760000000000001</v>
      </c>
      <c r="CU86" s="121">
        <f t="shared" si="232"/>
        <v>0.2117</v>
      </c>
      <c r="CV86" s="180">
        <f t="shared" si="232"/>
        <v>0.1971</v>
      </c>
      <c r="CW86" s="147">
        <f t="shared" si="232"/>
        <v>0.1923</v>
      </c>
      <c r="CX86" s="116">
        <f>SUM(CX54, -CX57)</f>
        <v>0.22939999999999999</v>
      </c>
      <c r="CY86" s="176">
        <f>SUM(CY54, -CY57)</f>
        <v>0.2651</v>
      </c>
      <c r="CZ86" s="149">
        <f>SUM(CZ55, -CZ58)</f>
        <v>0.21230000000000002</v>
      </c>
      <c r="DA86" s="119">
        <f>SUM(DA55, -DA58)</f>
        <v>0.20419999999999999</v>
      </c>
      <c r="DB86" s="180">
        <f>SUM(DB52, -DB56)</f>
        <v>0.20619999999999999</v>
      </c>
      <c r="DC86" s="147">
        <f>SUM(DC52, -DC56)</f>
        <v>0.2059</v>
      </c>
      <c r="DD86" s="119">
        <f>SUM(DD55, -DD58)</f>
        <v>0.2253</v>
      </c>
      <c r="DE86" s="180">
        <f>SUM(DE52, -DE56)</f>
        <v>0.24080000000000001</v>
      </c>
      <c r="DF86" s="147">
        <f>SUM(DF51, -DF55)</f>
        <v>0.2412</v>
      </c>
      <c r="DG86" s="121">
        <f>SUM(DG51, -DG55)</f>
        <v>0.23619999999999999</v>
      </c>
      <c r="DH86" s="180">
        <f>SUM(DH51, -DH55)</f>
        <v>0.23749999999999999</v>
      </c>
      <c r="DI86" s="147">
        <f>SUM(DI51, -DI55)</f>
        <v>0.23179999999999998</v>
      </c>
      <c r="DJ86" s="117">
        <f>SUM(DJ54, -DJ57)</f>
        <v>0.2505</v>
      </c>
      <c r="DK86" s="180">
        <f>SUM(DK51, -DK55)</f>
        <v>0.22670000000000001</v>
      </c>
      <c r="DL86" s="121">
        <f>SUM(DL51, -DL55)</f>
        <v>0.2296</v>
      </c>
      <c r="DM86" s="121">
        <f>SUM(DM51, -DM55)</f>
        <v>0.2157</v>
      </c>
      <c r="DN86" s="334">
        <f>SUM(DN51, -DN55)</f>
        <v>0.25690000000000002</v>
      </c>
      <c r="DO86" s="350">
        <f>SUM(DO73, -DO79)</f>
        <v>0</v>
      </c>
      <c r="DP86" s="121">
        <f>SUM(DP51, -DP55)</f>
        <v>0.26100000000000001</v>
      </c>
      <c r="DQ86" s="180">
        <f>SUM(DQ52, -DQ56)</f>
        <v>0.23159999999999997</v>
      </c>
      <c r="DR86" s="121">
        <f>SUM(DR52, -DR56)</f>
        <v>0.21999999999999997</v>
      </c>
      <c r="DS86" s="121">
        <f>SUM(DS52, -DS56)</f>
        <v>0.20660000000000001</v>
      </c>
      <c r="DT86" s="6">
        <f>SUM(DT73, -DT79)</f>
        <v>0</v>
      </c>
      <c r="DU86" s="6">
        <f>SUM(DU73, -DU79)</f>
        <v>0</v>
      </c>
      <c r="DV86" s="6">
        <f>SUM(DV73, -DV79)</f>
        <v>0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65" t="s">
        <v>44</v>
      </c>
      <c r="CR87" s="120" t="s">
        <v>38</v>
      </c>
      <c r="CS87" s="178" t="s">
        <v>42</v>
      </c>
      <c r="CT87" s="143" t="s">
        <v>42</v>
      </c>
      <c r="CU87" s="118" t="s">
        <v>42</v>
      </c>
      <c r="CV87" s="178" t="s">
        <v>42</v>
      </c>
      <c r="CW87" s="143" t="s">
        <v>42</v>
      </c>
      <c r="CX87" s="124" t="s">
        <v>47</v>
      </c>
      <c r="CY87" s="183" t="s">
        <v>47</v>
      </c>
      <c r="CZ87" s="143" t="s">
        <v>42</v>
      </c>
      <c r="DA87" s="118" t="s">
        <v>42</v>
      </c>
      <c r="DB87" s="178" t="s">
        <v>42</v>
      </c>
      <c r="DC87" s="143" t="s">
        <v>42</v>
      </c>
      <c r="DD87" s="118" t="s">
        <v>42</v>
      </c>
      <c r="DE87" s="178" t="s">
        <v>42</v>
      </c>
      <c r="DF87" s="143" t="s">
        <v>42</v>
      </c>
      <c r="DG87" s="189" t="s">
        <v>37</v>
      </c>
      <c r="DH87" s="200" t="s">
        <v>37</v>
      </c>
      <c r="DI87" s="143" t="s">
        <v>42</v>
      </c>
      <c r="DJ87" s="118" t="s">
        <v>42</v>
      </c>
      <c r="DK87" s="178" t="s">
        <v>42</v>
      </c>
      <c r="DL87" s="118" t="s">
        <v>42</v>
      </c>
      <c r="DM87" s="189" t="s">
        <v>37</v>
      </c>
      <c r="DN87" s="335" t="s">
        <v>37</v>
      </c>
      <c r="DO87" s="349"/>
      <c r="DP87" s="118" t="s">
        <v>42</v>
      </c>
      <c r="DQ87" s="178" t="s">
        <v>42</v>
      </c>
      <c r="DR87" s="118" t="s">
        <v>42</v>
      </c>
      <c r="DS87" s="118" t="s">
        <v>42</v>
      </c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47">
        <f>SUM(CQ52, -CQ56)</f>
        <v>0.19750000000000001</v>
      </c>
      <c r="CR88" s="119">
        <f>SUM(CR55, -CR58)</f>
        <v>0.20200000000000001</v>
      </c>
      <c r="CS88" s="180">
        <f>SUM(CS51, -CS55)</f>
        <v>0.19639999999999999</v>
      </c>
      <c r="CT88" s="147">
        <f>SUM(CT51, -CT55)</f>
        <v>0.20680000000000001</v>
      </c>
      <c r="CU88" s="121">
        <f>SUM(CU51, -CU55)</f>
        <v>0.18779999999999999</v>
      </c>
      <c r="CV88" s="180">
        <f>SUM(CV51, -CV55)</f>
        <v>0.17129999999999998</v>
      </c>
      <c r="CW88" s="147">
        <f>SUM(CW51, -CW55)</f>
        <v>0.16149999999999998</v>
      </c>
      <c r="CX88" s="121">
        <f>SUM(CX53, -CX56)</f>
        <v>0.1855</v>
      </c>
      <c r="CY88" s="180">
        <f>SUM(CY53, -CY56)</f>
        <v>0.20050000000000001</v>
      </c>
      <c r="CZ88" s="147">
        <f>SUM(CZ51, -CZ55)</f>
        <v>0.20599999999999999</v>
      </c>
      <c r="DA88" s="121">
        <f>SUM(DA51, -DA55)</f>
        <v>0.2034</v>
      </c>
      <c r="DB88" s="180">
        <f>SUM(DB51, -DB55)</f>
        <v>0.2001</v>
      </c>
      <c r="DC88" s="147">
        <f>SUM(DC51, -DC55)</f>
        <v>0.1865</v>
      </c>
      <c r="DD88" s="121">
        <f>SUM(DD51, -DD55)</f>
        <v>0.192</v>
      </c>
      <c r="DE88" s="180">
        <f>SUM(DE52, -DE55)</f>
        <v>0.21659999999999999</v>
      </c>
      <c r="DF88" s="147">
        <f>SUM(DF52, -DF55)</f>
        <v>0.23190000000000002</v>
      </c>
      <c r="DG88" s="121">
        <f>SUM(DG52, -DG55)</f>
        <v>0.23139999999999999</v>
      </c>
      <c r="DH88" s="180">
        <f>SUM(DH52, -DH55)</f>
        <v>0.23710000000000001</v>
      </c>
      <c r="DI88" s="147">
        <f>SUM(DI52, -DI55)</f>
        <v>0.22919999999999999</v>
      </c>
      <c r="DJ88" s="121">
        <f>SUM(DJ52, -DJ55)</f>
        <v>0.2407</v>
      </c>
      <c r="DK88" s="180">
        <f>SUM(DK52, -DK55)</f>
        <v>0.2074</v>
      </c>
      <c r="DL88" s="121">
        <f>SUM(DL52, -DL55)</f>
        <v>0.214</v>
      </c>
      <c r="DM88" s="121">
        <f>SUM(DM52, -DM55)</f>
        <v>0.19929999999999998</v>
      </c>
      <c r="DN88" s="334">
        <f>SUM(DN52, -DN55)</f>
        <v>0.23680000000000001</v>
      </c>
      <c r="DO88" s="350">
        <f>SUM(DO73, -DO78)</f>
        <v>0</v>
      </c>
      <c r="DP88" s="121">
        <f>SUM(DP52, -DP55)</f>
        <v>0.25539999999999996</v>
      </c>
      <c r="DQ88" s="180">
        <f>SUM(DQ52, -DQ55)</f>
        <v>0.22369999999999998</v>
      </c>
      <c r="DR88" s="121">
        <f>SUM(DR52, -DR55)</f>
        <v>0.21279999999999999</v>
      </c>
      <c r="DS88" s="121">
        <f>SUM(DS52, -DS55)</f>
        <v>0.20549999999999999</v>
      </c>
      <c r="DT88" s="6">
        <f>SUM(DT74, -DT80)</f>
        <v>0</v>
      </c>
      <c r="DU88" s="6">
        <f>SUM(DU73, -DU78)</f>
        <v>0</v>
      </c>
      <c r="DV88" s="6">
        <f>SUM(DV74, -DV80)</f>
        <v>0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55" t="s">
        <v>45</v>
      </c>
      <c r="CR89" s="189" t="s">
        <v>37</v>
      </c>
      <c r="CS89" s="187" t="s">
        <v>48</v>
      </c>
      <c r="CT89" s="165" t="s">
        <v>44</v>
      </c>
      <c r="CU89" s="124" t="s">
        <v>47</v>
      </c>
      <c r="CV89" s="183" t="s">
        <v>47</v>
      </c>
      <c r="CW89" s="165" t="s">
        <v>44</v>
      </c>
      <c r="CX89" s="189" t="s">
        <v>44</v>
      </c>
      <c r="CY89" s="200" t="s">
        <v>44</v>
      </c>
      <c r="CZ89" s="165" t="s">
        <v>44</v>
      </c>
      <c r="DA89" s="189" t="s">
        <v>44</v>
      </c>
      <c r="DB89" s="187" t="s">
        <v>48</v>
      </c>
      <c r="DC89" s="201" t="s">
        <v>48</v>
      </c>
      <c r="DD89" s="169" t="s">
        <v>48</v>
      </c>
      <c r="DE89" s="187" t="s">
        <v>48</v>
      </c>
      <c r="DF89" s="159" t="s">
        <v>38</v>
      </c>
      <c r="DG89" s="169" t="s">
        <v>48</v>
      </c>
      <c r="DH89" s="181" t="s">
        <v>38</v>
      </c>
      <c r="DI89" s="159" t="s">
        <v>38</v>
      </c>
      <c r="DJ89" s="120" t="s">
        <v>38</v>
      </c>
      <c r="DK89" s="181" t="s">
        <v>38</v>
      </c>
      <c r="DL89" s="120" t="s">
        <v>38</v>
      </c>
      <c r="DM89" s="120" t="s">
        <v>38</v>
      </c>
      <c r="DN89" s="341" t="s">
        <v>38</v>
      </c>
      <c r="DO89" s="349"/>
      <c r="DP89" s="169" t="s">
        <v>48</v>
      </c>
      <c r="DQ89" s="187" t="s">
        <v>48</v>
      </c>
      <c r="DR89" s="169" t="s">
        <v>48</v>
      </c>
      <c r="DS89" s="120" t="s">
        <v>38</v>
      </c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167">
        <f>SUM(CQ56, -CQ58)</f>
        <v>0.18369999999999997</v>
      </c>
      <c r="CR90" s="121">
        <f>SUM(CR52, -CR55)</f>
        <v>0.1709</v>
      </c>
      <c r="CS90" s="180">
        <f>SUM(CS53, -CS56)</f>
        <v>0.17480000000000001</v>
      </c>
      <c r="CT90" s="147">
        <f>SUM(CT53, -CT56)</f>
        <v>0.1946</v>
      </c>
      <c r="CU90" s="121">
        <f>SUM(CU53, -CU56)</f>
        <v>0.1802</v>
      </c>
      <c r="CV90" s="180">
        <f>SUM(CV53, -CV56)</f>
        <v>0.1585</v>
      </c>
      <c r="CW90" s="147">
        <f>SUM(CW53, -CW56)</f>
        <v>0.15760000000000002</v>
      </c>
      <c r="CX90" s="121">
        <f>SUM(CX54, -CX56)</f>
        <v>0.17759999999999998</v>
      </c>
      <c r="CY90" s="180">
        <f>SUM(CY54, -CY56)</f>
        <v>0.2029</v>
      </c>
      <c r="CZ90" s="147">
        <f>SUM(CZ53, -CZ56)</f>
        <v>0.19919999999999999</v>
      </c>
      <c r="DA90" s="121">
        <f>SUM(DA53, -DA56)</f>
        <v>0.1968</v>
      </c>
      <c r="DB90" s="180">
        <f>SUM(DB53, -DB56)</f>
        <v>0.19270000000000001</v>
      </c>
      <c r="DC90" s="147">
        <f>SUM(DC53, -DC56)</f>
        <v>0.17620000000000002</v>
      </c>
      <c r="DD90" s="121">
        <f>SUM(DD53, -DD56)</f>
        <v>0.1749</v>
      </c>
      <c r="DE90" s="180">
        <f>SUM(DE53, -DE56)</f>
        <v>0.2097</v>
      </c>
      <c r="DF90" s="149">
        <f>SUM(DF55, -DF58)</f>
        <v>0.19039999999999999</v>
      </c>
      <c r="DG90" s="121">
        <f>SUM(DG53, -DG56)</f>
        <v>0.1885</v>
      </c>
      <c r="DH90" s="179">
        <f>SUM(DH55, -DH58)</f>
        <v>0.18809999999999999</v>
      </c>
      <c r="DI90" s="149">
        <f>SUM(DI55, -DI58)</f>
        <v>0.19260000000000002</v>
      </c>
      <c r="DJ90" s="119">
        <f>SUM(DJ55, -DJ58)</f>
        <v>0.18720000000000001</v>
      </c>
      <c r="DK90" s="179">
        <f>SUM(DK55, -DK58)</f>
        <v>0.193</v>
      </c>
      <c r="DL90" s="119">
        <f>SUM(DL55, -DL58)</f>
        <v>0.18990000000000001</v>
      </c>
      <c r="DM90" s="119">
        <f>SUM(DM55, -DM58)</f>
        <v>0.19640000000000002</v>
      </c>
      <c r="DN90" s="342">
        <f>SUM(DN55, -DN58)</f>
        <v>0.18940000000000001</v>
      </c>
      <c r="DO90" s="350">
        <f>SUM(DO79, -DO86,)</f>
        <v>0</v>
      </c>
      <c r="DP90" s="121">
        <f>SUM(DP53, -DP56)</f>
        <v>0.20669999999999999</v>
      </c>
      <c r="DQ90" s="180">
        <f>SUM(DQ53, -DQ56)</f>
        <v>0.20029999999999998</v>
      </c>
      <c r="DR90" s="121">
        <f>SUM(DR53, -DR56)</f>
        <v>0.19829999999999998</v>
      </c>
      <c r="DS90" s="119">
        <f>SUM(DS55, -DS58)</f>
        <v>0.19349999999999998</v>
      </c>
      <c r="DT90" s="6">
        <f t="shared" ref="DR90:DT90" si="233">SUM(DT79, -DT86)</f>
        <v>0</v>
      </c>
      <c r="DU90" s="6">
        <f>SUM(DU79, -DU86,)</f>
        <v>0</v>
      </c>
      <c r="DV90" s="6">
        <f>SUM(DV79, -DV86,)</f>
        <v>0</v>
      </c>
      <c r="DW90" s="6">
        <f t="shared" ref="DW90:DZ90" si="234">SUM(DW79, -DW86)</f>
        <v>0</v>
      </c>
      <c r="DX90" s="6">
        <f t="shared" si="234"/>
        <v>0</v>
      </c>
      <c r="DY90" s="6">
        <f t="shared" si="234"/>
        <v>0</v>
      </c>
      <c r="DZ90" s="6">
        <f t="shared" si="234"/>
        <v>0</v>
      </c>
      <c r="EA90" s="6">
        <f>SUM(EA79, -EA86,)</f>
        <v>0</v>
      </c>
      <c r="EB90" s="6">
        <f>SUM(EB79, -EB86,)</f>
        <v>0</v>
      </c>
      <c r="EC90" s="6">
        <f t="shared" ref="EC90:EI90" si="235">SUM(EC79, -EC86)</f>
        <v>0</v>
      </c>
      <c r="ED90" s="6">
        <f t="shared" si="235"/>
        <v>0</v>
      </c>
      <c r="EE90" s="6">
        <f t="shared" si="235"/>
        <v>0</v>
      </c>
      <c r="EF90" s="6">
        <f t="shared" si="235"/>
        <v>0</v>
      </c>
      <c r="EG90" s="6">
        <f t="shared" si="235"/>
        <v>0</v>
      </c>
      <c r="EH90" s="6">
        <f t="shared" si="235"/>
        <v>0</v>
      </c>
      <c r="EI90" s="6">
        <f t="shared" si="235"/>
        <v>0</v>
      </c>
      <c r="EK90" s="6">
        <f>SUM(EK79, -EK86,)</f>
        <v>0</v>
      </c>
      <c r="EL90" s="6">
        <f>SUM(EL79, -EL86,)</f>
        <v>0</v>
      </c>
      <c r="EM90" s="6">
        <f t="shared" ref="EM90:EP90" si="236">SUM(EM79, -EM86)</f>
        <v>0</v>
      </c>
      <c r="EN90" s="6">
        <f t="shared" si="236"/>
        <v>0</v>
      </c>
      <c r="EO90" s="6">
        <f t="shared" si="236"/>
        <v>0</v>
      </c>
      <c r="EP90" s="6">
        <f t="shared" si="236"/>
        <v>0</v>
      </c>
      <c r="EQ90" s="6">
        <f>SUM(EQ79, -EQ86,)</f>
        <v>0</v>
      </c>
      <c r="ER90" s="6">
        <f>SUM(ER79, -ER86,)</f>
        <v>0</v>
      </c>
      <c r="ES90" s="6">
        <f t="shared" ref="ES90:EV90" si="237">SUM(ES79, -ES86)</f>
        <v>0</v>
      </c>
      <c r="ET90" s="6">
        <f t="shared" si="237"/>
        <v>0</v>
      </c>
      <c r="EU90" s="6">
        <f t="shared" si="237"/>
        <v>0</v>
      </c>
      <c r="EV90" s="6">
        <f t="shared" si="237"/>
        <v>0</v>
      </c>
      <c r="EW90" s="6">
        <f>SUM(EW79, -EW86,)</f>
        <v>0</v>
      </c>
      <c r="EX90" s="6">
        <f>SUM(EX79, -EX86,)</f>
        <v>0</v>
      </c>
      <c r="EY90" s="6">
        <f t="shared" ref="EY90:FB90" si="238">SUM(EY79, -EY86)</f>
        <v>0</v>
      </c>
      <c r="EZ90" s="6">
        <f t="shared" si="238"/>
        <v>0</v>
      </c>
      <c r="FA90" s="6">
        <f t="shared" si="238"/>
        <v>0</v>
      </c>
      <c r="FB90" s="6">
        <f t="shared" si="238"/>
        <v>0</v>
      </c>
      <c r="FC90" s="6">
        <f>SUM(FC79, -FC86,)</f>
        <v>0</v>
      </c>
      <c r="FD90" s="6">
        <f>SUM(FD79, -FD86,)</f>
        <v>0</v>
      </c>
      <c r="FE90" s="6">
        <f t="shared" ref="FE90:FH90" si="239">SUM(FE79, -FE86)</f>
        <v>0</v>
      </c>
      <c r="FF90" s="6">
        <f t="shared" si="239"/>
        <v>0</v>
      </c>
      <c r="FG90" s="6">
        <f t="shared" si="239"/>
        <v>0</v>
      </c>
      <c r="FH90" s="6">
        <f t="shared" si="239"/>
        <v>0</v>
      </c>
      <c r="FI90" s="6">
        <f>SUM(FI79, -FI86,)</f>
        <v>0</v>
      </c>
      <c r="FJ90" s="6">
        <f>SUM(FJ79, -FJ86,)</f>
        <v>0</v>
      </c>
      <c r="FK90" s="6">
        <f t="shared" ref="FK90:FN90" si="240">SUM(FK79, -FK86)</f>
        <v>0</v>
      </c>
      <c r="FL90" s="6">
        <f t="shared" si="240"/>
        <v>0</v>
      </c>
      <c r="FM90" s="6">
        <f t="shared" si="240"/>
        <v>0</v>
      </c>
      <c r="FN90" s="6">
        <f t="shared" si="240"/>
        <v>0</v>
      </c>
      <c r="FO90" s="6">
        <f>SUM(FO79, -FO86,)</f>
        <v>0</v>
      </c>
      <c r="FP90" s="6">
        <f>SUM(FP79, -FP86,)</f>
        <v>0</v>
      </c>
      <c r="FQ90" s="6">
        <f t="shared" ref="FQ90:FT90" si="241">SUM(FQ79, -FQ86)</f>
        <v>0</v>
      </c>
      <c r="FR90" s="6">
        <f t="shared" si="241"/>
        <v>0</v>
      </c>
      <c r="FS90" s="6">
        <f t="shared" si="241"/>
        <v>0</v>
      </c>
      <c r="FT90" s="6">
        <f t="shared" si="241"/>
        <v>0</v>
      </c>
      <c r="FU90" s="6">
        <f>SUM(FU79, -FU86,)</f>
        <v>0</v>
      </c>
      <c r="FV90" s="6">
        <f>SUM(FV79, -FV86,)</f>
        <v>0</v>
      </c>
      <c r="FW90" s="6">
        <f t="shared" ref="FW90:FZ90" si="242">SUM(FW79, -FW86)</f>
        <v>0</v>
      </c>
      <c r="FX90" s="6">
        <f t="shared" si="242"/>
        <v>0</v>
      </c>
      <c r="FY90" s="6">
        <f t="shared" si="242"/>
        <v>0</v>
      </c>
      <c r="FZ90" s="6">
        <f t="shared" si="242"/>
        <v>0</v>
      </c>
      <c r="GA90" s="6">
        <f>SUM(GA79, -GA86,)</f>
        <v>0</v>
      </c>
      <c r="GB90" s="6">
        <f>SUM(GB79, -GB86,)</f>
        <v>0</v>
      </c>
      <c r="GC90" s="6">
        <f t="shared" ref="GC90:GF90" si="243">SUM(GC79, -GC86)</f>
        <v>0</v>
      </c>
      <c r="GD90" s="6">
        <f t="shared" si="243"/>
        <v>0</v>
      </c>
      <c r="GE90" s="6">
        <f t="shared" si="243"/>
        <v>0</v>
      </c>
      <c r="GF90" s="6">
        <f t="shared" si="243"/>
        <v>0</v>
      </c>
      <c r="GG90" s="6">
        <f>SUM(GG79, -GG86,)</f>
        <v>0</v>
      </c>
      <c r="GH90" s="6">
        <f>SUM(GH79, -GH86,)</f>
        <v>0</v>
      </c>
      <c r="GI90" s="6">
        <f t="shared" ref="GI90:GL90" si="244">SUM(GI79, -GI86)</f>
        <v>0</v>
      </c>
      <c r="GJ90" s="6">
        <f t="shared" si="244"/>
        <v>0</v>
      </c>
      <c r="GK90" s="6">
        <f t="shared" si="244"/>
        <v>0</v>
      </c>
      <c r="GL90" s="6">
        <f t="shared" si="244"/>
        <v>0</v>
      </c>
      <c r="GM90" s="6">
        <f>SUM(GM79, -GM86,)</f>
        <v>0</v>
      </c>
      <c r="GN90" s="6">
        <f>SUM(GN79, -GN86,)</f>
        <v>0</v>
      </c>
      <c r="GO90" s="6">
        <f t="shared" ref="GO90:GR90" si="245">SUM(GO79, -GO86)</f>
        <v>0</v>
      </c>
      <c r="GP90" s="6">
        <f t="shared" si="245"/>
        <v>0</v>
      </c>
      <c r="GQ90" s="6">
        <f t="shared" si="245"/>
        <v>0</v>
      </c>
      <c r="GR90" s="6">
        <f t="shared" si="245"/>
        <v>0</v>
      </c>
      <c r="GS90" s="6">
        <f>SUM(GS79, -GS86,)</f>
        <v>0</v>
      </c>
      <c r="GT90" s="6">
        <f>SUM(GT79, -GT86,)</f>
        <v>0</v>
      </c>
      <c r="GU90" s="6">
        <f t="shared" ref="GU90:HA90" si="246">SUM(GU79, -GU86)</f>
        <v>0</v>
      </c>
      <c r="GV90" s="6">
        <f t="shared" si="246"/>
        <v>0</v>
      </c>
      <c r="GW90" s="6">
        <f t="shared" si="246"/>
        <v>0</v>
      </c>
      <c r="GX90" s="6">
        <f t="shared" si="246"/>
        <v>0</v>
      </c>
      <c r="GY90" s="6">
        <f t="shared" si="246"/>
        <v>0</v>
      </c>
      <c r="GZ90" s="6">
        <f t="shared" si="246"/>
        <v>0</v>
      </c>
      <c r="HA90" s="6">
        <f t="shared" si="246"/>
        <v>0</v>
      </c>
      <c r="HC90" s="6">
        <f>SUM(HC79, -HC86,)</f>
        <v>0</v>
      </c>
      <c r="HD90" s="6">
        <f>SUM(HD79, -HD86,)</f>
        <v>0</v>
      </c>
      <c r="HE90" s="6">
        <f t="shared" ref="HE90:HH90" si="247">SUM(HE79, -HE86)</f>
        <v>0</v>
      </c>
      <c r="HF90" s="6">
        <f t="shared" si="247"/>
        <v>0</v>
      </c>
      <c r="HG90" s="6">
        <f t="shared" si="247"/>
        <v>0</v>
      </c>
      <c r="HH90" s="6">
        <f t="shared" si="247"/>
        <v>0</v>
      </c>
      <c r="HI90" s="6">
        <f>SUM(HI79, -HI86,)</f>
        <v>0</v>
      </c>
      <c r="HJ90" s="6">
        <f>SUM(HJ79, -HJ86,)</f>
        <v>0</v>
      </c>
      <c r="HK90" s="6">
        <f t="shared" ref="HK90:HN90" si="248">SUM(HK79, -HK86)</f>
        <v>0</v>
      </c>
      <c r="HL90" s="6">
        <f t="shared" si="248"/>
        <v>0</v>
      </c>
      <c r="HM90" s="6">
        <f t="shared" si="248"/>
        <v>0</v>
      </c>
      <c r="HN90" s="6">
        <f t="shared" si="248"/>
        <v>0</v>
      </c>
      <c r="HO90" s="6">
        <f>SUM(HO79, -HO86,)</f>
        <v>0</v>
      </c>
      <c r="HP90" s="6">
        <f>SUM(HP79, -HP86,)</f>
        <v>0</v>
      </c>
      <c r="HQ90" s="6">
        <f t="shared" ref="HQ90:HT90" si="249">SUM(HQ79, -HQ86)</f>
        <v>0</v>
      </c>
      <c r="HR90" s="6">
        <f t="shared" si="249"/>
        <v>0</v>
      </c>
      <c r="HS90" s="6">
        <f t="shared" si="249"/>
        <v>0</v>
      </c>
      <c r="HT90" s="6">
        <f t="shared" si="249"/>
        <v>0</v>
      </c>
      <c r="HU90" s="6">
        <f>SUM(HU79, -HU86,)</f>
        <v>0</v>
      </c>
      <c r="HV90" s="6">
        <f>SUM(HV79, -HV86,)</f>
        <v>0</v>
      </c>
      <c r="HW90" s="6">
        <f t="shared" ref="HW90:HZ90" si="250">SUM(HW79, -HW86)</f>
        <v>0</v>
      </c>
      <c r="HX90" s="6">
        <f t="shared" si="250"/>
        <v>0</v>
      </c>
      <c r="HY90" s="6">
        <f t="shared" si="250"/>
        <v>0</v>
      </c>
      <c r="HZ90" s="6">
        <f t="shared" si="250"/>
        <v>0</v>
      </c>
      <c r="IA90" s="6">
        <f>SUM(IA79, -IA86,)</f>
        <v>0</v>
      </c>
      <c r="IB90" s="6">
        <f>SUM(IB79, -IB86,)</f>
        <v>0</v>
      </c>
      <c r="IC90" s="6">
        <f t="shared" ref="IC90:IF90" si="251">SUM(IC79, -IC86)</f>
        <v>0</v>
      </c>
      <c r="ID90" s="6">
        <f t="shared" si="251"/>
        <v>0</v>
      </c>
      <c r="IE90" s="6">
        <f t="shared" si="251"/>
        <v>0</v>
      </c>
      <c r="IF90" s="6">
        <f t="shared" si="251"/>
        <v>0</v>
      </c>
      <c r="IG90" s="6">
        <f>SUM(IG79, -IG86,)</f>
        <v>0</v>
      </c>
      <c r="IH90" s="6">
        <f>SUM(IH79, -IH86,)</f>
        <v>0</v>
      </c>
      <c r="II90" s="6">
        <f t="shared" ref="II90:IL90" si="252">SUM(II79, -II86)</f>
        <v>0</v>
      </c>
      <c r="IJ90" s="6">
        <f t="shared" si="252"/>
        <v>0</v>
      </c>
      <c r="IK90" s="6">
        <f t="shared" si="252"/>
        <v>0</v>
      </c>
      <c r="IL90" s="6">
        <f t="shared" si="252"/>
        <v>0</v>
      </c>
      <c r="IM90" s="6">
        <f>SUM(IM79, -IM86,)</f>
        <v>0</v>
      </c>
      <c r="IN90" s="6">
        <f>SUM(IN79, -IN86,)</f>
        <v>0</v>
      </c>
      <c r="IO90" s="6">
        <f t="shared" ref="IO90:IR90" si="253">SUM(IO79, -IO86)</f>
        <v>0</v>
      </c>
      <c r="IP90" s="6">
        <f t="shared" si="253"/>
        <v>0</v>
      </c>
      <c r="IQ90" s="6">
        <f t="shared" si="253"/>
        <v>0</v>
      </c>
      <c r="IR90" s="6">
        <f t="shared" si="253"/>
        <v>0</v>
      </c>
      <c r="IS90" s="6">
        <f>SUM(IS79, -IS86,)</f>
        <v>0</v>
      </c>
      <c r="IT90" s="6">
        <f>SUM(IT79, -IT86,)</f>
        <v>0</v>
      </c>
      <c r="IU90" s="6">
        <f t="shared" ref="IU90:IX90" si="254">SUM(IU79, -IU86)</f>
        <v>0</v>
      </c>
      <c r="IV90" s="6">
        <f t="shared" si="254"/>
        <v>0</v>
      </c>
      <c r="IW90" s="6">
        <f t="shared" si="254"/>
        <v>0</v>
      </c>
      <c r="IX90" s="6">
        <f t="shared" si="254"/>
        <v>0</v>
      </c>
      <c r="IY90" s="6">
        <f>SUM(IY79, -IY86,)</f>
        <v>0</v>
      </c>
      <c r="IZ90" s="6">
        <f>SUM(IZ79, -IZ86,)</f>
        <v>0</v>
      </c>
      <c r="JA90" s="6">
        <f t="shared" ref="JA90:JD90" si="255">SUM(JA79, -JA86)</f>
        <v>0</v>
      </c>
      <c r="JB90" s="6">
        <f t="shared" si="255"/>
        <v>0</v>
      </c>
      <c r="JC90" s="6">
        <f t="shared" si="255"/>
        <v>0</v>
      </c>
      <c r="JD90" s="6">
        <f t="shared" si="255"/>
        <v>0</v>
      </c>
      <c r="JE90" s="6">
        <f>SUM(JE79, -JE86,)</f>
        <v>0</v>
      </c>
      <c r="JF90" s="6">
        <f>SUM(JF79, -JF86,)</f>
        <v>0</v>
      </c>
      <c r="JG90" s="6">
        <f t="shared" ref="JG90:JJ90" si="256">SUM(JG79, -JG86)</f>
        <v>0</v>
      </c>
      <c r="JH90" s="6">
        <f t="shared" si="256"/>
        <v>0</v>
      </c>
      <c r="JI90" s="6">
        <f t="shared" si="256"/>
        <v>0</v>
      </c>
      <c r="JJ90" s="6">
        <f t="shared" si="256"/>
        <v>0</v>
      </c>
      <c r="JK90" s="6">
        <f>SUM(JK79, -JK86,)</f>
        <v>0</v>
      </c>
      <c r="JL90" s="6">
        <f>SUM(JL79, -JL86,)</f>
        <v>0</v>
      </c>
      <c r="JM90" s="6">
        <f t="shared" ref="JM90:JS90" si="257">SUM(JM79, -JM86)</f>
        <v>0</v>
      </c>
      <c r="JN90" s="6">
        <f t="shared" si="257"/>
        <v>0</v>
      </c>
      <c r="JO90" s="6">
        <f t="shared" si="257"/>
        <v>0</v>
      </c>
      <c r="JP90" s="6">
        <f t="shared" si="257"/>
        <v>0</v>
      </c>
      <c r="JQ90" s="6">
        <f t="shared" si="257"/>
        <v>0</v>
      </c>
      <c r="JR90" s="6">
        <f t="shared" si="257"/>
        <v>0</v>
      </c>
      <c r="JS90" s="6">
        <f t="shared" si="257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201" t="s">
        <v>48</v>
      </c>
      <c r="CR91" s="123" t="s">
        <v>45</v>
      </c>
      <c r="CS91" s="183" t="s">
        <v>47</v>
      </c>
      <c r="CT91" s="164" t="s">
        <v>47</v>
      </c>
      <c r="CU91" s="120" t="s">
        <v>39</v>
      </c>
      <c r="CV91" s="184" t="s">
        <v>45</v>
      </c>
      <c r="CW91" s="164" t="s">
        <v>47</v>
      </c>
      <c r="CX91" s="118" t="s">
        <v>42</v>
      </c>
      <c r="CY91" s="178" t="s">
        <v>42</v>
      </c>
      <c r="CZ91" s="164" t="s">
        <v>47</v>
      </c>
      <c r="DA91" s="124" t="s">
        <v>47</v>
      </c>
      <c r="DB91" s="183" t="s">
        <v>47</v>
      </c>
      <c r="DC91" s="155" t="s">
        <v>45</v>
      </c>
      <c r="DD91" s="189" t="s">
        <v>37</v>
      </c>
      <c r="DE91" s="181" t="s">
        <v>38</v>
      </c>
      <c r="DF91" s="201" t="s">
        <v>48</v>
      </c>
      <c r="DG91" s="120" t="s">
        <v>38</v>
      </c>
      <c r="DH91" s="183" t="s">
        <v>47</v>
      </c>
      <c r="DI91" s="155" t="s">
        <v>45</v>
      </c>
      <c r="DJ91" s="123" t="s">
        <v>45</v>
      </c>
      <c r="DK91" s="184" t="s">
        <v>45</v>
      </c>
      <c r="DL91" s="123" t="s">
        <v>45</v>
      </c>
      <c r="DM91" s="123" t="s">
        <v>45</v>
      </c>
      <c r="DN91" s="337" t="s">
        <v>48</v>
      </c>
      <c r="DO91" s="349"/>
      <c r="DP91" s="169" t="s">
        <v>41</v>
      </c>
      <c r="DQ91" s="187" t="s">
        <v>41</v>
      </c>
      <c r="DR91" s="120" t="s">
        <v>38</v>
      </c>
      <c r="DS91" s="123" t="s">
        <v>45</v>
      </c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47">
        <f>SUM(CQ53, -CQ56)</f>
        <v>0.17949999999999999</v>
      </c>
      <c r="CR92" s="209">
        <f>SUM(CR56, -CR58)</f>
        <v>0.16770000000000002</v>
      </c>
      <c r="CS92" s="180">
        <f>SUM(CS54, -CS56)</f>
        <v>0.16570000000000001</v>
      </c>
      <c r="CT92" s="147">
        <f>SUM(CT54, -CT56)</f>
        <v>0.19120000000000001</v>
      </c>
      <c r="CU92" s="117">
        <f>SUM(CU55, -CU57)</f>
        <v>0.1699</v>
      </c>
      <c r="CV92" s="188">
        <f>SUM(CV56, -CV58)</f>
        <v>0.15489999999999998</v>
      </c>
      <c r="CW92" s="147">
        <f>SUM(CW54, -CW56)</f>
        <v>0.15010000000000001</v>
      </c>
      <c r="CX92" s="121">
        <f>SUM(CX51, -CX55)</f>
        <v>0.17710000000000001</v>
      </c>
      <c r="CY92" s="180">
        <f>SUM(CY51, -CY55)</f>
        <v>0.19890000000000002</v>
      </c>
      <c r="CZ92" s="147">
        <f>SUM(CZ54, -CZ56)</f>
        <v>0.19600000000000001</v>
      </c>
      <c r="DA92" s="121">
        <f>SUM(DA54, -DA56)</f>
        <v>0.19059999999999999</v>
      </c>
      <c r="DB92" s="180">
        <f>SUM(DB54, -DB56)</f>
        <v>0.17199999999999999</v>
      </c>
      <c r="DC92" s="167">
        <f>SUM(DC56, -DC58)</f>
        <v>0.16519999999999999</v>
      </c>
      <c r="DD92" s="121">
        <f>SUM(DD52, -DD55)</f>
        <v>0.16370000000000001</v>
      </c>
      <c r="DE92" s="179">
        <f>SUM(DE55, -DE58)</f>
        <v>0.18880000000000002</v>
      </c>
      <c r="DF92" s="147">
        <f>SUM(DF53, -DF56)</f>
        <v>0.186</v>
      </c>
      <c r="DG92" s="119">
        <f>SUM(DG55, -DG58)</f>
        <v>0.18590000000000001</v>
      </c>
      <c r="DH92" s="180">
        <f>SUM(DH53, -DH56)</f>
        <v>0.18740000000000001</v>
      </c>
      <c r="DI92" s="167">
        <f>SUM(DI56, -DI58)</f>
        <v>0.16770000000000002</v>
      </c>
      <c r="DJ92" s="209">
        <f>SUM(DJ56, -DJ58)</f>
        <v>0.17510000000000001</v>
      </c>
      <c r="DK92" s="188">
        <f>SUM(DK56, -DK58)</f>
        <v>0.1658</v>
      </c>
      <c r="DL92" s="209">
        <f>SUM(DL56, -DL58)</f>
        <v>0.1736</v>
      </c>
      <c r="DM92" s="209">
        <f>SUM(DM56, -DM58)</f>
        <v>0.1678</v>
      </c>
      <c r="DN92" s="334">
        <f>SUM(DN53, -DN56)</f>
        <v>0.17349999999999999</v>
      </c>
      <c r="DO92" s="350">
        <f>SUM(DO79, -DO85)</f>
        <v>0</v>
      </c>
      <c r="DP92" s="121">
        <f>SUM(DP53, -DP55)</f>
        <v>0.20030000000000001</v>
      </c>
      <c r="DQ92" s="180">
        <f>SUM(DQ53, -DQ55)</f>
        <v>0.19239999999999999</v>
      </c>
      <c r="DR92" s="119">
        <f>SUM(DR55, -DR58)</f>
        <v>0.19139999999999999</v>
      </c>
      <c r="DS92" s="209">
        <f>SUM(DS56, -DS58)</f>
        <v>0.19239999999999996</v>
      </c>
      <c r="DT92" s="6">
        <f>SUM(DT79, -DT85)</f>
        <v>0</v>
      </c>
      <c r="DU92" s="6">
        <f>SUM(DU79, -DU85)</f>
        <v>0</v>
      </c>
      <c r="DV92" s="6">
        <f>SUM(DV79, -DV85)</f>
        <v>0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64" t="s">
        <v>47</v>
      </c>
      <c r="CR93" s="169" t="s">
        <v>48</v>
      </c>
      <c r="CS93" s="181" t="s">
        <v>39</v>
      </c>
      <c r="CT93" s="155" t="s">
        <v>45</v>
      </c>
      <c r="CU93" s="189" t="s">
        <v>44</v>
      </c>
      <c r="CV93" s="200" t="s">
        <v>44</v>
      </c>
      <c r="CW93" s="155" t="s">
        <v>45</v>
      </c>
      <c r="CX93" s="169" t="s">
        <v>41</v>
      </c>
      <c r="CY93" s="187" t="s">
        <v>41</v>
      </c>
      <c r="CZ93" s="201" t="s">
        <v>41</v>
      </c>
      <c r="DA93" s="169" t="s">
        <v>41</v>
      </c>
      <c r="DB93" s="184" t="s">
        <v>45</v>
      </c>
      <c r="DC93" s="164" t="s">
        <v>47</v>
      </c>
      <c r="DD93" s="124" t="s">
        <v>47</v>
      </c>
      <c r="DE93" s="183" t="s">
        <v>47</v>
      </c>
      <c r="DF93" s="164" t="s">
        <v>47</v>
      </c>
      <c r="DG93" s="124" t="s">
        <v>47</v>
      </c>
      <c r="DH93" s="187" t="s">
        <v>48</v>
      </c>
      <c r="DI93" s="159" t="s">
        <v>39</v>
      </c>
      <c r="DJ93" s="189" t="s">
        <v>53</v>
      </c>
      <c r="DK93" s="181" t="s">
        <v>39</v>
      </c>
      <c r="DL93" s="120" t="s">
        <v>39</v>
      </c>
      <c r="DM93" s="120" t="s">
        <v>39</v>
      </c>
      <c r="DN93" s="343" t="s">
        <v>45</v>
      </c>
      <c r="DO93" s="349"/>
      <c r="DP93" s="120" t="s">
        <v>38</v>
      </c>
      <c r="DQ93" s="181" t="s">
        <v>38</v>
      </c>
      <c r="DR93" s="169" t="s">
        <v>41</v>
      </c>
      <c r="DS93" s="169" t="s">
        <v>48</v>
      </c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58">SUM(BU54, -BU56)</f>
        <v>0.1968</v>
      </c>
      <c r="BV94" s="147">
        <f t="shared" si="258"/>
        <v>0.19769999999999999</v>
      </c>
      <c r="BW94" s="121">
        <f t="shared" si="258"/>
        <v>0.17959999999999998</v>
      </c>
      <c r="BX94" s="180">
        <f t="shared" si="258"/>
        <v>0.1862</v>
      </c>
      <c r="BY94" s="225">
        <f t="shared" si="258"/>
        <v>0.19790000000000002</v>
      </c>
      <c r="BZ94" s="15">
        <f t="shared" si="258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47">
        <f>SUM(CQ54, -CQ56)</f>
        <v>0.15989999999999999</v>
      </c>
      <c r="CR94" s="121">
        <f>SUM(CR53, -CR56)</f>
        <v>0.1638</v>
      </c>
      <c r="CS94" s="177">
        <f>SUM(CS55, -CS57)</f>
        <v>0.1656</v>
      </c>
      <c r="CT94" s="167">
        <f>SUM(CT56, -CT58)</f>
        <v>0.17019999999999996</v>
      </c>
      <c r="CU94" s="121">
        <f>SUM(CU54, -CU56)</f>
        <v>0.16969999999999999</v>
      </c>
      <c r="CV94" s="180">
        <f>SUM(CV54, -CV56)</f>
        <v>0.1457</v>
      </c>
      <c r="CW94" s="167">
        <f>SUM(CW56, -CW58)</f>
        <v>0.14789999999999998</v>
      </c>
      <c r="CX94" s="121">
        <f>SUM(CX52, -CX55)</f>
        <v>0.1522</v>
      </c>
      <c r="CY94" s="180">
        <f>SUM(CY52, -CY55)</f>
        <v>0.16140000000000002</v>
      </c>
      <c r="CZ94" s="147">
        <f>SUM(CZ52, -CZ55)</f>
        <v>0.1638</v>
      </c>
      <c r="DA94" s="121">
        <f>SUM(DA52, -DA55)</f>
        <v>0.17419999999999999</v>
      </c>
      <c r="DB94" s="188">
        <f>SUM(DB56, -DB58)</f>
        <v>0.16599999999999998</v>
      </c>
      <c r="DC94" s="147">
        <f>SUM(DC54, -DC56)</f>
        <v>0.15679999999999999</v>
      </c>
      <c r="DD94" s="121">
        <f>SUM(DD54, -DD56)</f>
        <v>0.16189999999999999</v>
      </c>
      <c r="DE94" s="180">
        <f>SUM(DE54, -DE56)</f>
        <v>0.18730000000000002</v>
      </c>
      <c r="DF94" s="147">
        <f>SUM(DF54, -DF56)</f>
        <v>0.18480000000000002</v>
      </c>
      <c r="DG94" s="121">
        <f>SUM(DG54, -DG56)</f>
        <v>0.18049999999999999</v>
      </c>
      <c r="DH94" s="180">
        <f>SUM(DH54, -DH56)</f>
        <v>0.1787</v>
      </c>
      <c r="DI94" s="145">
        <f>SUM(DI55, -DI57)</f>
        <v>0.15440000000000001</v>
      </c>
      <c r="DJ94" s="209">
        <f>SUM(DJ51, -DJ54)</f>
        <v>0.1545</v>
      </c>
      <c r="DK94" s="177">
        <f>SUM(DK55, -DK57)</f>
        <v>0.14829999999999999</v>
      </c>
      <c r="DL94" s="117">
        <f>SUM(DL55, -DL57)</f>
        <v>0.15190000000000001</v>
      </c>
      <c r="DM94" s="117">
        <f>SUM(DM55, -DM57)</f>
        <v>0.1623</v>
      </c>
      <c r="DN94" s="340">
        <f>SUM(DN56, -DN58)</f>
        <v>0.16160000000000002</v>
      </c>
      <c r="DO94" s="350">
        <f>SUM(DO79, -DO84)</f>
        <v>0</v>
      </c>
      <c r="DP94" s="119">
        <f>SUM(DP55, -DP58)</f>
        <v>0.18370000000000003</v>
      </c>
      <c r="DQ94" s="179">
        <f>SUM(DQ55, -DQ58)</f>
        <v>0.19170000000000001</v>
      </c>
      <c r="DR94" s="121">
        <f>SUM(DR53, -DR55)</f>
        <v>0.19109999999999999</v>
      </c>
      <c r="DS94" s="121">
        <f>SUM(DS53, -DS56)</f>
        <v>0.18870000000000001</v>
      </c>
      <c r="DT94" s="6">
        <f>SUM(DT80, -DT86)</f>
        <v>0</v>
      </c>
      <c r="DU94" s="6">
        <f>SUM(DU79, -DU84)</f>
        <v>0</v>
      </c>
      <c r="DV94" s="6">
        <f>SUM(DV80, -DV86)</f>
        <v>0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65" t="s">
        <v>37</v>
      </c>
      <c r="CR95" s="124" t="s">
        <v>47</v>
      </c>
      <c r="CS95" s="184" t="s">
        <v>45</v>
      </c>
      <c r="CT95" s="159" t="s">
        <v>39</v>
      </c>
      <c r="CU95" s="123" t="s">
        <v>45</v>
      </c>
      <c r="CV95" s="181" t="s">
        <v>39</v>
      </c>
      <c r="CW95" s="159" t="s">
        <v>39</v>
      </c>
      <c r="CX95" s="123" t="s">
        <v>45</v>
      </c>
      <c r="CY95" s="184" t="s">
        <v>45</v>
      </c>
      <c r="CZ95" s="155" t="s">
        <v>45</v>
      </c>
      <c r="DA95" s="123" t="s">
        <v>45</v>
      </c>
      <c r="DB95" s="200" t="s">
        <v>37</v>
      </c>
      <c r="DC95" s="165" t="s">
        <v>37</v>
      </c>
      <c r="DD95" s="123" t="s">
        <v>45</v>
      </c>
      <c r="DE95" s="187" t="s">
        <v>41</v>
      </c>
      <c r="DF95" s="155" t="s">
        <v>45</v>
      </c>
      <c r="DG95" s="169" t="s">
        <v>41</v>
      </c>
      <c r="DH95" s="184" t="s">
        <v>45</v>
      </c>
      <c r="DI95" s="201" t="s">
        <v>48</v>
      </c>
      <c r="DJ95" s="120" t="s">
        <v>39</v>
      </c>
      <c r="DK95" s="200" t="s">
        <v>53</v>
      </c>
      <c r="DL95" s="261" t="s">
        <v>54</v>
      </c>
      <c r="DM95" s="124" t="s">
        <v>47</v>
      </c>
      <c r="DN95" s="338" t="s">
        <v>47</v>
      </c>
      <c r="DO95" s="349"/>
      <c r="DP95" s="124" t="s">
        <v>47</v>
      </c>
      <c r="DQ95" s="184" t="s">
        <v>45</v>
      </c>
      <c r="DR95" s="123" t="s">
        <v>45</v>
      </c>
      <c r="DS95" s="169" t="s">
        <v>41</v>
      </c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47">
        <f>SUM(CQ52, -CQ55)</f>
        <v>0.1515</v>
      </c>
      <c r="CR96" s="121">
        <f>SUM(CR54, -CR56)</f>
        <v>0.15710000000000002</v>
      </c>
      <c r="CS96" s="188">
        <f>SUM(CS56, -CS58)</f>
        <v>0.1618</v>
      </c>
      <c r="CT96" s="145">
        <f>SUM(CT55, -CT57)</f>
        <v>0.16969999999999999</v>
      </c>
      <c r="CU96" s="209">
        <f>SUM(CU56, -CU58)</f>
        <v>0.16400000000000001</v>
      </c>
      <c r="CV96" s="177">
        <f>SUM(CV55, -CV57)</f>
        <v>0.13200000000000001</v>
      </c>
      <c r="CW96" s="145">
        <f>SUM(CW55, -CW57)</f>
        <v>0.12229999999999999</v>
      </c>
      <c r="CX96" s="209">
        <f>SUM(CX56, -CX58)</f>
        <v>0.1487</v>
      </c>
      <c r="CY96" s="188">
        <f>SUM(CY56, -CY58)</f>
        <v>0.1527</v>
      </c>
      <c r="CZ96" s="167">
        <f>SUM(CZ56, -CZ58)</f>
        <v>0.16160000000000002</v>
      </c>
      <c r="DA96" s="209">
        <f>SUM(DA56, -DA58)</f>
        <v>0.16770000000000002</v>
      </c>
      <c r="DB96" s="180">
        <f>SUM(DB52, -DB55)</f>
        <v>0.1588</v>
      </c>
      <c r="DC96" s="147">
        <f>SUM(DC52, -DC55)</f>
        <v>0.15090000000000001</v>
      </c>
      <c r="DD96" s="209">
        <f>SUM(DD56, -DD58)</f>
        <v>0.1613</v>
      </c>
      <c r="DE96" s="180">
        <f>SUM(DE53, -DE55)</f>
        <v>0.1855</v>
      </c>
      <c r="DF96" s="167">
        <f>SUM(DF56, -DF58)</f>
        <v>0.1699</v>
      </c>
      <c r="DG96" s="121">
        <f>SUM(DG53, -DG55)</f>
        <v>0.16799999999999998</v>
      </c>
      <c r="DH96" s="188">
        <f>SUM(DH56, -DH58)</f>
        <v>0.16320000000000001</v>
      </c>
      <c r="DI96" s="147">
        <f>SUM(DI53, -DI56)</f>
        <v>0.13679999999999998</v>
      </c>
      <c r="DJ96" s="117">
        <f>SUM(DJ55, -DJ57)</f>
        <v>0.14929999999999999</v>
      </c>
      <c r="DK96" s="188">
        <f>SUM(DK51, -DK54)</f>
        <v>0.14550000000000002</v>
      </c>
      <c r="DL96" s="121">
        <f>SUM(DL51, -DL54)</f>
        <v>0.14779999999999999</v>
      </c>
      <c r="DM96" s="121">
        <f>SUM(DM53, -DM56)</f>
        <v>0.13450000000000001</v>
      </c>
      <c r="DN96" s="334">
        <f>SUM(DN54, -DN56)</f>
        <v>0.15029999999999999</v>
      </c>
      <c r="DO96" s="350">
        <f>SUM(DO85, -DO92,)</f>
        <v>0</v>
      </c>
      <c r="DP96" s="121">
        <f>SUM(DP54, -DP56)</f>
        <v>0.1802</v>
      </c>
      <c r="DQ96" s="188">
        <f>SUM(DQ56, -DQ58)</f>
        <v>0.18380000000000002</v>
      </c>
      <c r="DR96" s="209">
        <f>SUM(DR56, -DR58)</f>
        <v>0.18419999999999997</v>
      </c>
      <c r="DS96" s="121">
        <f>SUM(DS53, -DS55)</f>
        <v>0.18759999999999999</v>
      </c>
      <c r="DT96" s="6">
        <f t="shared" ref="DR96:DT96" si="259">SUM(DT85, -DT92)</f>
        <v>0</v>
      </c>
      <c r="DU96" s="6">
        <f>SUM(DU85, -DU92,)</f>
        <v>0</v>
      </c>
      <c r="DV96" s="6">
        <f>SUM(DV85, -DV92,)</f>
        <v>0</v>
      </c>
      <c r="DW96" s="6">
        <f t="shared" ref="DW96:DZ96" si="260">SUM(DW85, -DW92)</f>
        <v>0</v>
      </c>
      <c r="DX96" s="6">
        <f t="shared" si="260"/>
        <v>0</v>
      </c>
      <c r="DY96" s="6">
        <f t="shared" si="260"/>
        <v>0</v>
      </c>
      <c r="DZ96" s="6">
        <f t="shared" si="260"/>
        <v>0</v>
      </c>
      <c r="EA96" s="6">
        <f>SUM(EA85, -EA92,)</f>
        <v>0</v>
      </c>
      <c r="EB96" s="6">
        <f>SUM(EB85, -EB92,)</f>
        <v>0</v>
      </c>
      <c r="EC96" s="6">
        <f t="shared" ref="EC96:EI96" si="261">SUM(EC85, -EC92)</f>
        <v>0</v>
      </c>
      <c r="ED96" s="6">
        <f t="shared" si="261"/>
        <v>0</v>
      </c>
      <c r="EE96" s="6">
        <f t="shared" si="261"/>
        <v>0</v>
      </c>
      <c r="EF96" s="6">
        <f t="shared" si="261"/>
        <v>0</v>
      </c>
      <c r="EG96" s="6">
        <f t="shared" si="261"/>
        <v>0</v>
      </c>
      <c r="EH96" s="6">
        <f t="shared" si="261"/>
        <v>0</v>
      </c>
      <c r="EI96" s="6">
        <f t="shared" si="261"/>
        <v>0</v>
      </c>
      <c r="EK96" s="6">
        <f>SUM(EK85, -EK92,)</f>
        <v>0</v>
      </c>
      <c r="EL96" s="6">
        <f>SUM(EL85, -EL92,)</f>
        <v>0</v>
      </c>
      <c r="EM96" s="6">
        <f t="shared" ref="EM96:EP96" si="262">SUM(EM85, -EM92)</f>
        <v>0</v>
      </c>
      <c r="EN96" s="6">
        <f t="shared" si="262"/>
        <v>0</v>
      </c>
      <c r="EO96" s="6">
        <f t="shared" si="262"/>
        <v>0</v>
      </c>
      <c r="EP96" s="6">
        <f t="shared" si="262"/>
        <v>0</v>
      </c>
      <c r="EQ96" s="6">
        <f>SUM(EQ85, -EQ92,)</f>
        <v>0</v>
      </c>
      <c r="ER96" s="6">
        <f>SUM(ER85, -ER92,)</f>
        <v>0</v>
      </c>
      <c r="ES96" s="6">
        <f t="shared" ref="ES96:EV96" si="263">SUM(ES85, -ES92)</f>
        <v>0</v>
      </c>
      <c r="ET96" s="6">
        <f t="shared" si="263"/>
        <v>0</v>
      </c>
      <c r="EU96" s="6">
        <f t="shared" si="263"/>
        <v>0</v>
      </c>
      <c r="EV96" s="6">
        <f t="shared" si="263"/>
        <v>0</v>
      </c>
      <c r="EW96" s="6">
        <f>SUM(EW85, -EW92,)</f>
        <v>0</v>
      </c>
      <c r="EX96" s="6">
        <f>SUM(EX85, -EX92,)</f>
        <v>0</v>
      </c>
      <c r="EY96" s="6">
        <f t="shared" ref="EY96:FB96" si="264">SUM(EY85, -EY92)</f>
        <v>0</v>
      </c>
      <c r="EZ96" s="6">
        <f t="shared" si="264"/>
        <v>0</v>
      </c>
      <c r="FA96" s="6">
        <f t="shared" si="264"/>
        <v>0</v>
      </c>
      <c r="FB96" s="6">
        <f t="shared" si="264"/>
        <v>0</v>
      </c>
      <c r="FC96" s="6">
        <f>SUM(FC85, -FC92,)</f>
        <v>0</v>
      </c>
      <c r="FD96" s="6">
        <f>SUM(FD85, -FD92,)</f>
        <v>0</v>
      </c>
      <c r="FE96" s="6">
        <f t="shared" ref="FE96:FH96" si="265">SUM(FE85, -FE92)</f>
        <v>0</v>
      </c>
      <c r="FF96" s="6">
        <f t="shared" si="265"/>
        <v>0</v>
      </c>
      <c r="FG96" s="6">
        <f t="shared" si="265"/>
        <v>0</v>
      </c>
      <c r="FH96" s="6">
        <f t="shared" si="265"/>
        <v>0</v>
      </c>
      <c r="FI96" s="6">
        <f>SUM(FI85, -FI92,)</f>
        <v>0</v>
      </c>
      <c r="FJ96" s="6">
        <f>SUM(FJ85, -FJ92,)</f>
        <v>0</v>
      </c>
      <c r="FK96" s="6">
        <f t="shared" ref="FK96:FN96" si="266">SUM(FK85, -FK92)</f>
        <v>0</v>
      </c>
      <c r="FL96" s="6">
        <f t="shared" si="266"/>
        <v>0</v>
      </c>
      <c r="FM96" s="6">
        <f t="shared" si="266"/>
        <v>0</v>
      </c>
      <c r="FN96" s="6">
        <f t="shared" si="266"/>
        <v>0</v>
      </c>
      <c r="FO96" s="6">
        <f>SUM(FO85, -FO92,)</f>
        <v>0</v>
      </c>
      <c r="FP96" s="6">
        <f>SUM(FP85, -FP92,)</f>
        <v>0</v>
      </c>
      <c r="FQ96" s="6">
        <f t="shared" ref="FQ96:FT96" si="267">SUM(FQ85, -FQ92)</f>
        <v>0</v>
      </c>
      <c r="FR96" s="6">
        <f t="shared" si="267"/>
        <v>0</v>
      </c>
      <c r="FS96" s="6">
        <f t="shared" si="267"/>
        <v>0</v>
      </c>
      <c r="FT96" s="6">
        <f t="shared" si="267"/>
        <v>0</v>
      </c>
      <c r="FU96" s="6">
        <f>SUM(FU85, -FU92,)</f>
        <v>0</v>
      </c>
      <c r="FV96" s="6">
        <f>SUM(FV85, -FV92,)</f>
        <v>0</v>
      </c>
      <c r="FW96" s="6">
        <f t="shared" ref="FW96:FZ96" si="268">SUM(FW85, -FW92)</f>
        <v>0</v>
      </c>
      <c r="FX96" s="6">
        <f t="shared" si="268"/>
        <v>0</v>
      </c>
      <c r="FY96" s="6">
        <f t="shared" si="268"/>
        <v>0</v>
      </c>
      <c r="FZ96" s="6">
        <f t="shared" si="268"/>
        <v>0</v>
      </c>
      <c r="GA96" s="6">
        <f>SUM(GA85, -GA92,)</f>
        <v>0</v>
      </c>
      <c r="GB96" s="6">
        <f>SUM(GB85, -GB92,)</f>
        <v>0</v>
      </c>
      <c r="GC96" s="6">
        <f t="shared" ref="GC96:GF96" si="269">SUM(GC85, -GC92)</f>
        <v>0</v>
      </c>
      <c r="GD96" s="6">
        <f t="shared" si="269"/>
        <v>0</v>
      </c>
      <c r="GE96" s="6">
        <f t="shared" si="269"/>
        <v>0</v>
      </c>
      <c r="GF96" s="6">
        <f t="shared" si="269"/>
        <v>0</v>
      </c>
      <c r="GG96" s="6">
        <f>SUM(GG85, -GG92,)</f>
        <v>0</v>
      </c>
      <c r="GH96" s="6">
        <f>SUM(GH85, -GH92,)</f>
        <v>0</v>
      </c>
      <c r="GI96" s="6">
        <f t="shared" ref="GI96:GL96" si="270">SUM(GI85, -GI92)</f>
        <v>0</v>
      </c>
      <c r="GJ96" s="6">
        <f t="shared" si="270"/>
        <v>0</v>
      </c>
      <c r="GK96" s="6">
        <f t="shared" si="270"/>
        <v>0</v>
      </c>
      <c r="GL96" s="6">
        <f t="shared" si="270"/>
        <v>0</v>
      </c>
      <c r="GM96" s="6">
        <f>SUM(GM85, -GM92,)</f>
        <v>0</v>
      </c>
      <c r="GN96" s="6">
        <f>SUM(GN85, -GN92,)</f>
        <v>0</v>
      </c>
      <c r="GO96" s="6">
        <f t="shared" ref="GO96:GR96" si="271">SUM(GO85, -GO92)</f>
        <v>0</v>
      </c>
      <c r="GP96" s="6">
        <f t="shared" si="271"/>
        <v>0</v>
      </c>
      <c r="GQ96" s="6">
        <f t="shared" si="271"/>
        <v>0</v>
      </c>
      <c r="GR96" s="6">
        <f t="shared" si="271"/>
        <v>0</v>
      </c>
      <c r="GS96" s="6">
        <f>SUM(GS85, -GS92,)</f>
        <v>0</v>
      </c>
      <c r="GT96" s="6">
        <f>SUM(GT85, -GT92,)</f>
        <v>0</v>
      </c>
      <c r="GU96" s="6">
        <f t="shared" ref="GU96:HA96" si="272">SUM(GU85, -GU92)</f>
        <v>0</v>
      </c>
      <c r="GV96" s="6">
        <f t="shared" si="272"/>
        <v>0</v>
      </c>
      <c r="GW96" s="6">
        <f t="shared" si="272"/>
        <v>0</v>
      </c>
      <c r="GX96" s="6">
        <f t="shared" si="272"/>
        <v>0</v>
      </c>
      <c r="GY96" s="6">
        <f t="shared" si="272"/>
        <v>0</v>
      </c>
      <c r="GZ96" s="6">
        <f t="shared" si="272"/>
        <v>0</v>
      </c>
      <c r="HA96" s="6">
        <f t="shared" si="272"/>
        <v>0</v>
      </c>
      <c r="HC96" s="6">
        <f>SUM(HC85, -HC92,)</f>
        <v>0</v>
      </c>
      <c r="HD96" s="6">
        <f>SUM(HD85, -HD92,)</f>
        <v>0</v>
      </c>
      <c r="HE96" s="6">
        <f t="shared" ref="HE96:HH96" si="273">SUM(HE85, -HE92)</f>
        <v>0</v>
      </c>
      <c r="HF96" s="6">
        <f t="shared" si="273"/>
        <v>0</v>
      </c>
      <c r="HG96" s="6">
        <f t="shared" si="273"/>
        <v>0</v>
      </c>
      <c r="HH96" s="6">
        <f t="shared" si="273"/>
        <v>0</v>
      </c>
      <c r="HI96" s="6">
        <f>SUM(HI85, -HI92,)</f>
        <v>0</v>
      </c>
      <c r="HJ96" s="6">
        <f>SUM(HJ85, -HJ92,)</f>
        <v>0</v>
      </c>
      <c r="HK96" s="6">
        <f t="shared" ref="HK96:HN96" si="274">SUM(HK85, -HK92)</f>
        <v>0</v>
      </c>
      <c r="HL96" s="6">
        <f t="shared" si="274"/>
        <v>0</v>
      </c>
      <c r="HM96" s="6">
        <f t="shared" si="274"/>
        <v>0</v>
      </c>
      <c r="HN96" s="6">
        <f t="shared" si="274"/>
        <v>0</v>
      </c>
      <c r="HO96" s="6">
        <f>SUM(HO85, -HO92,)</f>
        <v>0</v>
      </c>
      <c r="HP96" s="6">
        <f>SUM(HP85, -HP92,)</f>
        <v>0</v>
      </c>
      <c r="HQ96" s="6">
        <f t="shared" ref="HQ96:HT96" si="275">SUM(HQ85, -HQ92)</f>
        <v>0</v>
      </c>
      <c r="HR96" s="6">
        <f t="shared" si="275"/>
        <v>0</v>
      </c>
      <c r="HS96" s="6">
        <f t="shared" si="275"/>
        <v>0</v>
      </c>
      <c r="HT96" s="6">
        <f t="shared" si="275"/>
        <v>0</v>
      </c>
      <c r="HU96" s="6">
        <f>SUM(HU85, -HU92,)</f>
        <v>0</v>
      </c>
      <c r="HV96" s="6">
        <f>SUM(HV85, -HV92,)</f>
        <v>0</v>
      </c>
      <c r="HW96" s="6">
        <f t="shared" ref="HW96:HZ96" si="276">SUM(HW85, -HW92)</f>
        <v>0</v>
      </c>
      <c r="HX96" s="6">
        <f t="shared" si="276"/>
        <v>0</v>
      </c>
      <c r="HY96" s="6">
        <f t="shared" si="276"/>
        <v>0</v>
      </c>
      <c r="HZ96" s="6">
        <f t="shared" si="276"/>
        <v>0</v>
      </c>
      <c r="IA96" s="6">
        <f>SUM(IA85, -IA92,)</f>
        <v>0</v>
      </c>
      <c r="IB96" s="6">
        <f>SUM(IB85, -IB92,)</f>
        <v>0</v>
      </c>
      <c r="IC96" s="6">
        <f t="shared" ref="IC96:IF96" si="277">SUM(IC85, -IC92)</f>
        <v>0</v>
      </c>
      <c r="ID96" s="6">
        <f t="shared" si="277"/>
        <v>0</v>
      </c>
      <c r="IE96" s="6">
        <f t="shared" si="277"/>
        <v>0</v>
      </c>
      <c r="IF96" s="6">
        <f t="shared" si="277"/>
        <v>0</v>
      </c>
      <c r="IG96" s="6">
        <f>SUM(IG85, -IG92,)</f>
        <v>0</v>
      </c>
      <c r="IH96" s="6">
        <f>SUM(IH85, -IH92,)</f>
        <v>0</v>
      </c>
      <c r="II96" s="6">
        <f t="shared" ref="II96:IL96" si="278">SUM(II85, -II92)</f>
        <v>0</v>
      </c>
      <c r="IJ96" s="6">
        <f t="shared" si="278"/>
        <v>0</v>
      </c>
      <c r="IK96" s="6">
        <f t="shared" si="278"/>
        <v>0</v>
      </c>
      <c r="IL96" s="6">
        <f t="shared" si="278"/>
        <v>0</v>
      </c>
      <c r="IM96" s="6">
        <f>SUM(IM85, -IM92,)</f>
        <v>0</v>
      </c>
      <c r="IN96" s="6">
        <f>SUM(IN85, -IN92,)</f>
        <v>0</v>
      </c>
      <c r="IO96" s="6">
        <f t="shared" ref="IO96:IR96" si="279">SUM(IO85, -IO92)</f>
        <v>0</v>
      </c>
      <c r="IP96" s="6">
        <f t="shared" si="279"/>
        <v>0</v>
      </c>
      <c r="IQ96" s="6">
        <f t="shared" si="279"/>
        <v>0</v>
      </c>
      <c r="IR96" s="6">
        <f t="shared" si="279"/>
        <v>0</v>
      </c>
      <c r="IS96" s="6">
        <f>SUM(IS85, -IS92,)</f>
        <v>0</v>
      </c>
      <c r="IT96" s="6">
        <f>SUM(IT85, -IT92,)</f>
        <v>0</v>
      </c>
      <c r="IU96" s="6">
        <f t="shared" ref="IU96:IX96" si="280">SUM(IU85, -IU92)</f>
        <v>0</v>
      </c>
      <c r="IV96" s="6">
        <f t="shared" si="280"/>
        <v>0</v>
      </c>
      <c r="IW96" s="6">
        <f t="shared" si="280"/>
        <v>0</v>
      </c>
      <c r="IX96" s="6">
        <f t="shared" si="280"/>
        <v>0</v>
      </c>
      <c r="IY96" s="6">
        <f>SUM(IY85, -IY92,)</f>
        <v>0</v>
      </c>
      <c r="IZ96" s="6">
        <f>SUM(IZ85, -IZ92,)</f>
        <v>0</v>
      </c>
      <c r="JA96" s="6">
        <f t="shared" ref="JA96:JD96" si="281">SUM(JA85, -JA92)</f>
        <v>0</v>
      </c>
      <c r="JB96" s="6">
        <f t="shared" si="281"/>
        <v>0</v>
      </c>
      <c r="JC96" s="6">
        <f t="shared" si="281"/>
        <v>0</v>
      </c>
      <c r="JD96" s="6">
        <f t="shared" si="281"/>
        <v>0</v>
      </c>
      <c r="JE96" s="6">
        <f>SUM(JE85, -JE92,)</f>
        <v>0</v>
      </c>
      <c r="JF96" s="6">
        <f>SUM(JF85, -JF92,)</f>
        <v>0</v>
      </c>
      <c r="JG96" s="6">
        <f t="shared" ref="JG96:JJ96" si="282">SUM(JG85, -JG92)</f>
        <v>0</v>
      </c>
      <c r="JH96" s="6">
        <f t="shared" si="282"/>
        <v>0</v>
      </c>
      <c r="JI96" s="6">
        <f t="shared" si="282"/>
        <v>0</v>
      </c>
      <c r="JJ96" s="6">
        <f t="shared" si="282"/>
        <v>0</v>
      </c>
      <c r="JK96" s="6">
        <f>SUM(JK85, -JK92,)</f>
        <v>0</v>
      </c>
      <c r="JL96" s="6">
        <f>SUM(JL85, -JL92,)</f>
        <v>0</v>
      </c>
      <c r="JM96" s="6">
        <f t="shared" ref="JM96:JS96" si="283">SUM(JM85, -JM92)</f>
        <v>0</v>
      </c>
      <c r="JN96" s="6">
        <f t="shared" si="283"/>
        <v>0</v>
      </c>
      <c r="JO96" s="6">
        <f t="shared" si="283"/>
        <v>0</v>
      </c>
      <c r="JP96" s="6">
        <f t="shared" si="283"/>
        <v>0</v>
      </c>
      <c r="JQ96" s="6">
        <f t="shared" si="283"/>
        <v>0</v>
      </c>
      <c r="JR96" s="6">
        <f t="shared" si="283"/>
        <v>0</v>
      </c>
      <c r="JS96" s="6">
        <f t="shared" si="283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59" t="s">
        <v>39</v>
      </c>
      <c r="CR97" s="169" t="s">
        <v>41</v>
      </c>
      <c r="CS97" s="178" t="s">
        <v>65</v>
      </c>
      <c r="CT97" s="201" t="s">
        <v>41</v>
      </c>
      <c r="CU97" s="169" t="s">
        <v>41</v>
      </c>
      <c r="CV97" s="187" t="s">
        <v>41</v>
      </c>
      <c r="CW97" s="201" t="s">
        <v>41</v>
      </c>
      <c r="CX97" s="120" t="s">
        <v>39</v>
      </c>
      <c r="CY97" s="181" t="s">
        <v>39</v>
      </c>
      <c r="CZ97" s="165" t="s">
        <v>37</v>
      </c>
      <c r="DA97" s="189" t="s">
        <v>37</v>
      </c>
      <c r="DB97" s="187" t="s">
        <v>41</v>
      </c>
      <c r="DC97" s="159" t="s">
        <v>39</v>
      </c>
      <c r="DD97" s="120" t="s">
        <v>39</v>
      </c>
      <c r="DE97" s="184" t="s">
        <v>45</v>
      </c>
      <c r="DF97" s="201" t="s">
        <v>41</v>
      </c>
      <c r="DG97" s="123" t="s">
        <v>45</v>
      </c>
      <c r="DH97" s="183" t="s">
        <v>40</v>
      </c>
      <c r="DI97" s="164" t="s">
        <v>47</v>
      </c>
      <c r="DJ97" s="261" t="s">
        <v>54</v>
      </c>
      <c r="DK97" s="264" t="s">
        <v>54</v>
      </c>
      <c r="DL97" s="123" t="s">
        <v>46</v>
      </c>
      <c r="DM97" s="123" t="s">
        <v>46</v>
      </c>
      <c r="DN97" s="337" t="s">
        <v>41</v>
      </c>
      <c r="DO97" s="349"/>
      <c r="DP97" s="123" t="s">
        <v>45</v>
      </c>
      <c r="DQ97" s="183" t="s">
        <v>47</v>
      </c>
      <c r="DR97" s="124" t="s">
        <v>47</v>
      </c>
      <c r="DS97" s="189" t="s">
        <v>53</v>
      </c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45">
        <f>SUM(CQ55, -CQ57)</f>
        <v>0.1419</v>
      </c>
      <c r="CR98" s="121">
        <f>SUM(CR53, -CR55)</f>
        <v>0.1295</v>
      </c>
      <c r="CS98" s="180">
        <f>SUM(CS51, -CS54)</f>
        <v>0.12029999999999999</v>
      </c>
      <c r="CT98" s="147">
        <f>SUM(CT52, -CT55)</f>
        <v>0.13569999999999999</v>
      </c>
      <c r="CU98" s="121">
        <f>SUM(CU52, -CU55)</f>
        <v>0.127</v>
      </c>
      <c r="CV98" s="180">
        <f>SUM(CV52, -CV55)</f>
        <v>0.1318</v>
      </c>
      <c r="CW98" s="147">
        <f>SUM(CW52, -CW55)</f>
        <v>0.1142</v>
      </c>
      <c r="CX98" s="117">
        <f>SUM(CX55, -CX57)</f>
        <v>0.1353</v>
      </c>
      <c r="CY98" s="177">
        <f>SUM(CY55, -CY57)</f>
        <v>0.13019999999999998</v>
      </c>
      <c r="CZ98" s="147">
        <f>SUM(CZ53, -CZ55)</f>
        <v>0.14849999999999999</v>
      </c>
      <c r="DA98" s="121">
        <f>SUM(DA53, -DA55)</f>
        <v>0.1603</v>
      </c>
      <c r="DB98" s="180">
        <f>SUM(DB53, -DB55)</f>
        <v>0.14530000000000001</v>
      </c>
      <c r="DC98" s="145">
        <f>SUM(DC55, -DC57)</f>
        <v>0.14679999999999999</v>
      </c>
      <c r="DD98" s="117">
        <f>SUM(DD55, -DD57)</f>
        <v>0.15440000000000001</v>
      </c>
      <c r="DE98" s="188">
        <f>SUM(DE56, -DE58)</f>
        <v>0.16460000000000002</v>
      </c>
      <c r="DF98" s="147">
        <f>SUM(DF53, -DF55)</f>
        <v>0.16550000000000001</v>
      </c>
      <c r="DG98" s="209">
        <f>SUM(DG56, -DG58)</f>
        <v>0.16539999999999999</v>
      </c>
      <c r="DH98" s="180">
        <f>SUM(DH53, -DH55)</f>
        <v>0.16250000000000001</v>
      </c>
      <c r="DI98" s="147">
        <f>SUM(DI54, -DI56)</f>
        <v>0.1351</v>
      </c>
      <c r="DJ98" s="121">
        <f>SUM(DJ51, -DJ53)</f>
        <v>0.14629999999999999</v>
      </c>
      <c r="DK98" s="180">
        <f>SUM(DK51, -DK53)</f>
        <v>0.13350000000000001</v>
      </c>
      <c r="DL98" s="248">
        <f>SUM(DL56, -DL57)</f>
        <v>0.1356</v>
      </c>
      <c r="DM98" s="248">
        <f>SUM(DM56, -DM57)</f>
        <v>0.13369999999999999</v>
      </c>
      <c r="DN98" s="334">
        <f>SUM(DN53, -DN55)</f>
        <v>0.1457</v>
      </c>
      <c r="DO98" s="350">
        <f>SUM(DO85, -DO91)</f>
        <v>0</v>
      </c>
      <c r="DP98" s="209">
        <f>SUM(DP56, -DP58)</f>
        <v>0.17730000000000001</v>
      </c>
      <c r="DQ98" s="180">
        <f>SUM(DQ54, -DQ56)</f>
        <v>0.17880000000000001</v>
      </c>
      <c r="DR98" s="121">
        <f>SUM(DR54, -DR56)</f>
        <v>0.1666</v>
      </c>
      <c r="DS98" s="209">
        <f>SUM(DS51, -DS54)</f>
        <v>0.1794</v>
      </c>
      <c r="DT98" s="6">
        <f>SUM(DT85, -DT91)</f>
        <v>0</v>
      </c>
      <c r="DU98" s="6">
        <f>SUM(DU85, -DU91)</f>
        <v>0</v>
      </c>
      <c r="DV98" s="6">
        <f>SUM(DV85, -DV91)</f>
        <v>0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201" t="s">
        <v>41</v>
      </c>
      <c r="CR99" s="120" t="s">
        <v>39</v>
      </c>
      <c r="CS99" s="178" t="s">
        <v>68</v>
      </c>
      <c r="CT99" s="165" t="s">
        <v>37</v>
      </c>
      <c r="CU99" s="118" t="s">
        <v>55</v>
      </c>
      <c r="CV99" s="183" t="s">
        <v>40</v>
      </c>
      <c r="CW99" s="153" t="s">
        <v>57</v>
      </c>
      <c r="CX99" s="124" t="s">
        <v>40</v>
      </c>
      <c r="CY99" s="183" t="s">
        <v>40</v>
      </c>
      <c r="CZ99" s="164" t="s">
        <v>40</v>
      </c>
      <c r="DA99" s="124" t="s">
        <v>40</v>
      </c>
      <c r="DB99" s="181" t="s">
        <v>39</v>
      </c>
      <c r="DC99" s="201" t="s">
        <v>41</v>
      </c>
      <c r="DD99" s="169" t="s">
        <v>41</v>
      </c>
      <c r="DE99" s="183" t="s">
        <v>40</v>
      </c>
      <c r="DF99" s="164" t="s">
        <v>40</v>
      </c>
      <c r="DG99" s="124" t="s">
        <v>40</v>
      </c>
      <c r="DH99" s="181" t="s">
        <v>39</v>
      </c>
      <c r="DI99" s="155" t="s">
        <v>46</v>
      </c>
      <c r="DJ99" s="118" t="s">
        <v>65</v>
      </c>
      <c r="DK99" s="178" t="s">
        <v>65</v>
      </c>
      <c r="DL99" s="118" t="s">
        <v>68</v>
      </c>
      <c r="DM99" s="169" t="s">
        <v>48</v>
      </c>
      <c r="DN99" s="341" t="s">
        <v>39</v>
      </c>
      <c r="DO99" s="349"/>
      <c r="DP99" s="124" t="s">
        <v>40</v>
      </c>
      <c r="DQ99" s="181" t="s">
        <v>39</v>
      </c>
      <c r="DR99" s="124" t="s">
        <v>40</v>
      </c>
      <c r="DS99" s="120" t="s">
        <v>39</v>
      </c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84">SUM(BS56, -BS58)</f>
        <v>0.1308</v>
      </c>
      <c r="BT100" s="117">
        <f t="shared" si="284"/>
        <v>0.11999999999999998</v>
      </c>
      <c r="BU100" s="179">
        <f t="shared" si="284"/>
        <v>0.13389999999999999</v>
      </c>
      <c r="BV100" s="149">
        <f t="shared" si="284"/>
        <v>0.14529999999999998</v>
      </c>
      <c r="BW100" s="119">
        <f t="shared" si="284"/>
        <v>0.15360000000000001</v>
      </c>
      <c r="BX100" s="179">
        <f t="shared" si="284"/>
        <v>0.15440000000000001</v>
      </c>
      <c r="BY100" s="226">
        <f t="shared" si="284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47">
        <f>SUM(CQ53, -CQ55)</f>
        <v>0.13350000000000001</v>
      </c>
      <c r="CR100" s="117">
        <f>SUM(CR55, -CR57)</f>
        <v>0.12410000000000002</v>
      </c>
      <c r="CS100" s="177">
        <f>SUM(CS51, -CS53)</f>
        <v>0.11119999999999999</v>
      </c>
      <c r="CT100" s="147">
        <f>SUM(CT53, -CT55)</f>
        <v>0.1227</v>
      </c>
      <c r="CU100" s="119">
        <f>SUM(CU51, -CU54)</f>
        <v>0.1028</v>
      </c>
      <c r="CV100" s="180">
        <f>SUM(CV53, -CV55)</f>
        <v>9.3200000000000005E-2</v>
      </c>
      <c r="CW100" s="145">
        <f>SUM(CW57, -CW58)</f>
        <v>0.1037</v>
      </c>
      <c r="CX100" s="121">
        <f>SUM(CX53, -CX55)</f>
        <v>0.10200000000000001</v>
      </c>
      <c r="CY100" s="180">
        <f>SUM(CY53, -CY55)</f>
        <v>0.13250000000000001</v>
      </c>
      <c r="CZ100" s="147">
        <f>SUM(CZ54, -CZ55)</f>
        <v>0.14529999999999998</v>
      </c>
      <c r="DA100" s="121">
        <f>SUM(DA54, -DA55)</f>
        <v>0.15409999999999999</v>
      </c>
      <c r="DB100" s="177">
        <f>SUM(DB55, -DB57)</f>
        <v>0.14079999999999998</v>
      </c>
      <c r="DC100" s="147">
        <f>SUM(DC53, -DC55)</f>
        <v>0.1212</v>
      </c>
      <c r="DD100" s="121">
        <f>SUM(DD53, -DD55)</f>
        <v>0.1109</v>
      </c>
      <c r="DE100" s="180">
        <f>SUM(DE54, -DE55)</f>
        <v>0.16309999999999999</v>
      </c>
      <c r="DF100" s="147">
        <f>SUM(DF54, -DF55)</f>
        <v>0.1643</v>
      </c>
      <c r="DG100" s="121">
        <f>SUM(DG54, -DG55)</f>
        <v>0.16</v>
      </c>
      <c r="DH100" s="177">
        <f>SUM(DH55, -DH57)</f>
        <v>0.15870000000000001</v>
      </c>
      <c r="DI100" s="247">
        <f>SUM(DI56, -DI57)</f>
        <v>0.1295</v>
      </c>
      <c r="DJ100" s="121">
        <f>SUM(DJ52, -DJ54)</f>
        <v>0.13949999999999999</v>
      </c>
      <c r="DK100" s="180">
        <f>SUM(DK52, -DK54)</f>
        <v>0.12620000000000001</v>
      </c>
      <c r="DL100" s="117">
        <f>SUM(DL52, -DL54)</f>
        <v>0.13219999999999998</v>
      </c>
      <c r="DM100" s="121">
        <f>SUM(DM54, -DM56)</f>
        <v>0.1278</v>
      </c>
      <c r="DN100" s="339">
        <f>SUM(DN55, -DN57)</f>
        <v>0.1447</v>
      </c>
      <c r="DO100" s="350">
        <f>SUM(DO85, -DO90)</f>
        <v>0</v>
      </c>
      <c r="DP100" s="121">
        <f>SUM(DP54, -DP55)</f>
        <v>0.17380000000000001</v>
      </c>
      <c r="DQ100" s="177">
        <f>SUM(DQ55, -DQ57)</f>
        <v>0.1749</v>
      </c>
      <c r="DR100" s="121">
        <f>SUM(DR54, -DR55)</f>
        <v>0.15939999999999999</v>
      </c>
      <c r="DS100" s="117">
        <f>SUM(DS55, -DS57)</f>
        <v>0.1623</v>
      </c>
      <c r="DT100" s="6">
        <f>SUM(DT86, -DT92)</f>
        <v>0</v>
      </c>
      <c r="DU100" s="6">
        <f>SUM(DU85, -DU90)</f>
        <v>0</v>
      </c>
      <c r="DV100" s="6">
        <f>SUM(DV86, -DV92)</f>
        <v>0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64" t="s">
        <v>40</v>
      </c>
      <c r="CR101" s="124" t="s">
        <v>40</v>
      </c>
      <c r="CS101" s="200" t="s">
        <v>37</v>
      </c>
      <c r="CT101" s="164" t="s">
        <v>40</v>
      </c>
      <c r="CU101" s="124" t="s">
        <v>40</v>
      </c>
      <c r="CV101" s="178" t="s">
        <v>55</v>
      </c>
      <c r="CW101" s="143" t="s">
        <v>65</v>
      </c>
      <c r="CX101" s="115" t="s">
        <v>57</v>
      </c>
      <c r="CY101" s="175" t="s">
        <v>57</v>
      </c>
      <c r="CZ101" s="159" t="s">
        <v>39</v>
      </c>
      <c r="DA101" s="120" t="s">
        <v>39</v>
      </c>
      <c r="DB101" s="183" t="s">
        <v>40</v>
      </c>
      <c r="DC101" s="164" t="s">
        <v>40</v>
      </c>
      <c r="DD101" s="124" t="s">
        <v>40</v>
      </c>
      <c r="DE101" s="181" t="s">
        <v>39</v>
      </c>
      <c r="DF101" s="159" t="s">
        <v>39</v>
      </c>
      <c r="DG101" s="120" t="s">
        <v>39</v>
      </c>
      <c r="DH101" s="187" t="s">
        <v>41</v>
      </c>
      <c r="DI101" s="165" t="s">
        <v>53</v>
      </c>
      <c r="DJ101" s="123" t="s">
        <v>46</v>
      </c>
      <c r="DK101" s="184" t="s">
        <v>46</v>
      </c>
      <c r="DL101" s="124" t="s">
        <v>47</v>
      </c>
      <c r="DM101" s="118" t="s">
        <v>68</v>
      </c>
      <c r="DN101" s="333" t="s">
        <v>65</v>
      </c>
      <c r="DO101" s="349"/>
      <c r="DP101" s="120" t="s">
        <v>39</v>
      </c>
      <c r="DQ101" s="183" t="s">
        <v>40</v>
      </c>
      <c r="DR101" s="120" t="s">
        <v>39</v>
      </c>
      <c r="DS101" s="123" t="s">
        <v>46</v>
      </c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85">SUM(BL57, -BL58)</f>
        <v>0.11630000000000001</v>
      </c>
      <c r="BM102" s="117">
        <f t="shared" si="285"/>
        <v>0.11269999999999999</v>
      </c>
      <c r="BN102" s="177">
        <f t="shared" si="285"/>
        <v>0.11739999999999999</v>
      </c>
      <c r="BO102" s="119">
        <f t="shared" si="285"/>
        <v>0.1109</v>
      </c>
      <c r="BP102" s="119">
        <f t="shared" si="285"/>
        <v>0.11410000000000001</v>
      </c>
      <c r="BQ102" s="119">
        <f t="shared" si="285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47">
        <f>SUM(CQ54, -CQ55)</f>
        <v>0.1139</v>
      </c>
      <c r="CR102" s="121">
        <f>SUM(CR54, -CR55)</f>
        <v>0.12279999999999999</v>
      </c>
      <c r="CS102" s="180">
        <f>SUM(CS52, -CS55)</f>
        <v>0.1089</v>
      </c>
      <c r="CT102" s="147">
        <f>SUM(CT54, -CT55)</f>
        <v>0.1193</v>
      </c>
      <c r="CU102" s="121">
        <f>SUM(CU53, -CU55)</f>
        <v>9.5500000000000002E-2</v>
      </c>
      <c r="CV102" s="179">
        <f>SUM(CV51, -CV54)</f>
        <v>9.0899999999999995E-2</v>
      </c>
      <c r="CW102" s="147">
        <f>SUM(CW51, -CW54)</f>
        <v>8.9499999999999982E-2</v>
      </c>
      <c r="CX102" s="117">
        <f>SUM(CX57, -CX58)</f>
        <v>9.6899999999999986E-2</v>
      </c>
      <c r="CY102" s="177">
        <f>SUM(CY57, -CY58)</f>
        <v>9.0499999999999997E-2</v>
      </c>
      <c r="CZ102" s="145">
        <f>SUM(CZ55, -CZ57)</f>
        <v>0.13980000000000001</v>
      </c>
      <c r="DA102" s="117">
        <f>SUM(DA55, -DA57)</f>
        <v>0.13929999999999998</v>
      </c>
      <c r="DB102" s="180">
        <f>SUM(DB54, -DB55)</f>
        <v>0.12459999999999999</v>
      </c>
      <c r="DC102" s="147">
        <f>SUM(DC54, -DC55)</f>
        <v>0.1018</v>
      </c>
      <c r="DD102" s="121">
        <f>SUM(DD54, -DD55)</f>
        <v>9.7900000000000001E-2</v>
      </c>
      <c r="DE102" s="177">
        <f>SUM(DE55, -DE57)</f>
        <v>0.13940000000000002</v>
      </c>
      <c r="DF102" s="145">
        <f>SUM(DF55, -DF57)</f>
        <v>0.15919999999999998</v>
      </c>
      <c r="DG102" s="117">
        <f>SUM(DG55, -DG57)</f>
        <v>0.15160000000000001</v>
      </c>
      <c r="DH102" s="180">
        <f>SUM(DH54, -DH55)</f>
        <v>0.15379999999999999</v>
      </c>
      <c r="DI102" s="167">
        <f>SUM(DI51, -DI54)</f>
        <v>0.12159999999999999</v>
      </c>
      <c r="DJ102" s="248">
        <f>SUM(DJ56, -DJ57)</f>
        <v>0.13719999999999999</v>
      </c>
      <c r="DK102" s="274">
        <f>SUM(DK56, -DK57)</f>
        <v>0.12109999999999999</v>
      </c>
      <c r="DL102" s="121">
        <f>SUM(DL53, -DL56)</f>
        <v>0.12340000000000001</v>
      </c>
      <c r="DM102" s="117">
        <f>SUM(DM51, -DM54)</f>
        <v>0.11649999999999999</v>
      </c>
      <c r="DN102" s="334">
        <f>SUM(DN51, -DN54)</f>
        <v>0.13440000000000002</v>
      </c>
      <c r="DO102" s="350">
        <f>SUM(DO91, -DO98,)</f>
        <v>0</v>
      </c>
      <c r="DP102" s="117">
        <f>SUM(DP55, -DP57)</f>
        <v>0.15160000000000001</v>
      </c>
      <c r="DQ102" s="180">
        <f>SUM(DQ54, -DQ55)</f>
        <v>0.1709</v>
      </c>
      <c r="DR102" s="117">
        <f>SUM(DR55, -DR57)</f>
        <v>0.1588</v>
      </c>
      <c r="DS102" s="248">
        <f>SUM(DS56, -DS57)</f>
        <v>0.16120000000000001</v>
      </c>
      <c r="DT102" s="6">
        <f t="shared" ref="DR102:DT102" si="286">SUM(DT91, -DT98)</f>
        <v>0</v>
      </c>
      <c r="DU102" s="6">
        <f>SUM(DU91, -DU98,)</f>
        <v>0</v>
      </c>
      <c r="DV102" s="6">
        <f>SUM(DV91, -DV98,)</f>
        <v>0</v>
      </c>
      <c r="DW102" s="6">
        <f t="shared" ref="DW102:DZ102" si="287">SUM(DW91, -DW98)</f>
        <v>0</v>
      </c>
      <c r="DX102" s="6">
        <f t="shared" si="287"/>
        <v>0</v>
      </c>
      <c r="DY102" s="6">
        <f t="shared" si="287"/>
        <v>0</v>
      </c>
      <c r="DZ102" s="6">
        <f t="shared" si="287"/>
        <v>0</v>
      </c>
      <c r="EA102" s="6">
        <f>SUM(EA91, -EA98,)</f>
        <v>0</v>
      </c>
      <c r="EB102" s="6">
        <f>SUM(EB91, -EB98,)</f>
        <v>0</v>
      </c>
      <c r="EC102" s="6">
        <f t="shared" ref="EC102:EI102" si="288">SUM(EC91, -EC98)</f>
        <v>0</v>
      </c>
      <c r="ED102" s="6">
        <f t="shared" si="288"/>
        <v>0</v>
      </c>
      <c r="EE102" s="6">
        <f t="shared" si="288"/>
        <v>0</v>
      </c>
      <c r="EF102" s="6">
        <f t="shared" si="288"/>
        <v>0</v>
      </c>
      <c r="EG102" s="6">
        <f t="shared" si="288"/>
        <v>0</v>
      </c>
      <c r="EH102" s="6">
        <f t="shared" si="288"/>
        <v>0</v>
      </c>
      <c r="EI102" s="6">
        <f t="shared" si="288"/>
        <v>0</v>
      </c>
      <c r="EK102" s="6">
        <f>SUM(EK91, -EK98,)</f>
        <v>0</v>
      </c>
      <c r="EL102" s="6">
        <f>SUM(EL91, -EL98,)</f>
        <v>0</v>
      </c>
      <c r="EM102" s="6">
        <f t="shared" ref="EM102:EP102" si="289">SUM(EM91, -EM98)</f>
        <v>0</v>
      </c>
      <c r="EN102" s="6">
        <f t="shared" si="289"/>
        <v>0</v>
      </c>
      <c r="EO102" s="6">
        <f t="shared" si="289"/>
        <v>0</v>
      </c>
      <c r="EP102" s="6">
        <f t="shared" si="289"/>
        <v>0</v>
      </c>
      <c r="EQ102" s="6">
        <f>SUM(EQ91, -EQ98,)</f>
        <v>0</v>
      </c>
      <c r="ER102" s="6">
        <f>SUM(ER91, -ER98,)</f>
        <v>0</v>
      </c>
      <c r="ES102" s="6">
        <f t="shared" ref="ES102:EV102" si="290">SUM(ES91, -ES98)</f>
        <v>0</v>
      </c>
      <c r="ET102" s="6">
        <f t="shared" si="290"/>
        <v>0</v>
      </c>
      <c r="EU102" s="6">
        <f t="shared" si="290"/>
        <v>0</v>
      </c>
      <c r="EV102" s="6">
        <f t="shared" si="290"/>
        <v>0</v>
      </c>
      <c r="EW102" s="6">
        <f>SUM(EW91, -EW98,)</f>
        <v>0</v>
      </c>
      <c r="EX102" s="6">
        <f>SUM(EX91, -EX98,)</f>
        <v>0</v>
      </c>
      <c r="EY102" s="6">
        <f t="shared" ref="EY102:FB102" si="291">SUM(EY91, -EY98)</f>
        <v>0</v>
      </c>
      <c r="EZ102" s="6">
        <f t="shared" si="291"/>
        <v>0</v>
      </c>
      <c r="FA102" s="6">
        <f t="shared" si="291"/>
        <v>0</v>
      </c>
      <c r="FB102" s="6">
        <f t="shared" si="291"/>
        <v>0</v>
      </c>
      <c r="FC102" s="6">
        <f>SUM(FC91, -FC98,)</f>
        <v>0</v>
      </c>
      <c r="FD102" s="6">
        <f>SUM(FD91, -FD98,)</f>
        <v>0</v>
      </c>
      <c r="FE102" s="6">
        <f t="shared" ref="FE102:FH102" si="292">SUM(FE91, -FE98)</f>
        <v>0</v>
      </c>
      <c r="FF102" s="6">
        <f t="shared" si="292"/>
        <v>0</v>
      </c>
      <c r="FG102" s="6">
        <f t="shared" si="292"/>
        <v>0</v>
      </c>
      <c r="FH102" s="6">
        <f t="shared" si="292"/>
        <v>0</v>
      </c>
      <c r="FI102" s="6">
        <f>SUM(FI91, -FI98,)</f>
        <v>0</v>
      </c>
      <c r="FJ102" s="6">
        <f>SUM(FJ91, -FJ98,)</f>
        <v>0</v>
      </c>
      <c r="FK102" s="6">
        <f t="shared" ref="FK102:FN102" si="293">SUM(FK91, -FK98)</f>
        <v>0</v>
      </c>
      <c r="FL102" s="6">
        <f t="shared" si="293"/>
        <v>0</v>
      </c>
      <c r="FM102" s="6">
        <f t="shared" si="293"/>
        <v>0</v>
      </c>
      <c r="FN102" s="6">
        <f t="shared" si="293"/>
        <v>0</v>
      </c>
      <c r="FO102" s="6">
        <f>SUM(FO91, -FO98,)</f>
        <v>0</v>
      </c>
      <c r="FP102" s="6">
        <f>SUM(FP91, -FP98,)</f>
        <v>0</v>
      </c>
      <c r="FQ102" s="6">
        <f t="shared" ref="FQ102:FT102" si="294">SUM(FQ91, -FQ98)</f>
        <v>0</v>
      </c>
      <c r="FR102" s="6">
        <f t="shared" si="294"/>
        <v>0</v>
      </c>
      <c r="FS102" s="6">
        <f t="shared" si="294"/>
        <v>0</v>
      </c>
      <c r="FT102" s="6">
        <f t="shared" si="294"/>
        <v>0</v>
      </c>
      <c r="FU102" s="6">
        <f>SUM(FU91, -FU98,)</f>
        <v>0</v>
      </c>
      <c r="FV102" s="6">
        <f>SUM(FV91, -FV98,)</f>
        <v>0</v>
      </c>
      <c r="FW102" s="6">
        <f t="shared" ref="FW102:FZ102" si="295">SUM(FW91, -FW98)</f>
        <v>0</v>
      </c>
      <c r="FX102" s="6">
        <f t="shared" si="295"/>
        <v>0</v>
      </c>
      <c r="FY102" s="6">
        <f t="shared" si="295"/>
        <v>0</v>
      </c>
      <c r="FZ102" s="6">
        <f t="shared" si="295"/>
        <v>0</v>
      </c>
      <c r="GA102" s="6">
        <f>SUM(GA91, -GA98,)</f>
        <v>0</v>
      </c>
      <c r="GB102" s="6">
        <f>SUM(GB91, -GB98,)</f>
        <v>0</v>
      </c>
      <c r="GC102" s="6">
        <f t="shared" ref="GC102:GF102" si="296">SUM(GC91, -GC98)</f>
        <v>0</v>
      </c>
      <c r="GD102" s="6">
        <f t="shared" si="296"/>
        <v>0</v>
      </c>
      <c r="GE102" s="6">
        <f t="shared" si="296"/>
        <v>0</v>
      </c>
      <c r="GF102" s="6">
        <f t="shared" si="296"/>
        <v>0</v>
      </c>
      <c r="GG102" s="6">
        <f>SUM(GG91, -GG98,)</f>
        <v>0</v>
      </c>
      <c r="GH102" s="6">
        <f>SUM(GH91, -GH98,)</f>
        <v>0</v>
      </c>
      <c r="GI102" s="6">
        <f t="shared" ref="GI102:GL102" si="297">SUM(GI91, -GI98)</f>
        <v>0</v>
      </c>
      <c r="GJ102" s="6">
        <f t="shared" si="297"/>
        <v>0</v>
      </c>
      <c r="GK102" s="6">
        <f t="shared" si="297"/>
        <v>0</v>
      </c>
      <c r="GL102" s="6">
        <f t="shared" si="297"/>
        <v>0</v>
      </c>
      <c r="GM102" s="6">
        <f>SUM(GM91, -GM98,)</f>
        <v>0</v>
      </c>
      <c r="GN102" s="6">
        <f>SUM(GN91, -GN98,)</f>
        <v>0</v>
      </c>
      <c r="GO102" s="6">
        <f t="shared" ref="GO102:GR102" si="298">SUM(GO91, -GO98)</f>
        <v>0</v>
      </c>
      <c r="GP102" s="6">
        <f t="shared" si="298"/>
        <v>0</v>
      </c>
      <c r="GQ102" s="6">
        <f t="shared" si="298"/>
        <v>0</v>
      </c>
      <c r="GR102" s="6">
        <f t="shared" si="298"/>
        <v>0</v>
      </c>
      <c r="GS102" s="6">
        <f>SUM(GS91, -GS98,)</f>
        <v>0</v>
      </c>
      <c r="GT102" s="6">
        <f>SUM(GT91, -GT98,)</f>
        <v>0</v>
      </c>
      <c r="GU102" s="6">
        <f t="shared" ref="GU102:HA102" si="299">SUM(GU91, -GU98)</f>
        <v>0</v>
      </c>
      <c r="GV102" s="6">
        <f t="shared" si="299"/>
        <v>0</v>
      </c>
      <c r="GW102" s="6">
        <f t="shared" si="299"/>
        <v>0</v>
      </c>
      <c r="GX102" s="6">
        <f t="shared" si="299"/>
        <v>0</v>
      </c>
      <c r="GY102" s="6">
        <f t="shared" si="299"/>
        <v>0</v>
      </c>
      <c r="GZ102" s="6">
        <f t="shared" si="299"/>
        <v>0</v>
      </c>
      <c r="HA102" s="6">
        <f t="shared" si="299"/>
        <v>0</v>
      </c>
      <c r="HC102" s="6">
        <f>SUM(HC91, -HC98,)</f>
        <v>0</v>
      </c>
      <c r="HD102" s="6">
        <f>SUM(HD91, -HD98,)</f>
        <v>0</v>
      </c>
      <c r="HE102" s="6">
        <f t="shared" ref="HE102:HH102" si="300">SUM(HE91, -HE98)</f>
        <v>0</v>
      </c>
      <c r="HF102" s="6">
        <f t="shared" si="300"/>
        <v>0</v>
      </c>
      <c r="HG102" s="6">
        <f t="shared" si="300"/>
        <v>0</v>
      </c>
      <c r="HH102" s="6">
        <f t="shared" si="300"/>
        <v>0</v>
      </c>
      <c r="HI102" s="6">
        <f>SUM(HI91, -HI98,)</f>
        <v>0</v>
      </c>
      <c r="HJ102" s="6">
        <f>SUM(HJ91, -HJ98,)</f>
        <v>0</v>
      </c>
      <c r="HK102" s="6">
        <f t="shared" ref="HK102:HN102" si="301">SUM(HK91, -HK98)</f>
        <v>0</v>
      </c>
      <c r="HL102" s="6">
        <f t="shared" si="301"/>
        <v>0</v>
      </c>
      <c r="HM102" s="6">
        <f t="shared" si="301"/>
        <v>0</v>
      </c>
      <c r="HN102" s="6">
        <f t="shared" si="301"/>
        <v>0</v>
      </c>
      <c r="HO102" s="6">
        <f>SUM(HO91, -HO98,)</f>
        <v>0</v>
      </c>
      <c r="HP102" s="6">
        <f>SUM(HP91, -HP98,)</f>
        <v>0</v>
      </c>
      <c r="HQ102" s="6">
        <f t="shared" ref="HQ102:HT102" si="302">SUM(HQ91, -HQ98)</f>
        <v>0</v>
      </c>
      <c r="HR102" s="6">
        <f t="shared" si="302"/>
        <v>0</v>
      </c>
      <c r="HS102" s="6">
        <f t="shared" si="302"/>
        <v>0</v>
      </c>
      <c r="HT102" s="6">
        <f t="shared" si="302"/>
        <v>0</v>
      </c>
      <c r="HU102" s="6">
        <f>SUM(HU91, -HU98,)</f>
        <v>0</v>
      </c>
      <c r="HV102" s="6">
        <f>SUM(HV91, -HV98,)</f>
        <v>0</v>
      </c>
      <c r="HW102" s="6">
        <f t="shared" ref="HW102:HZ102" si="303">SUM(HW91, -HW98)</f>
        <v>0</v>
      </c>
      <c r="HX102" s="6">
        <f t="shared" si="303"/>
        <v>0</v>
      </c>
      <c r="HY102" s="6">
        <f t="shared" si="303"/>
        <v>0</v>
      </c>
      <c r="HZ102" s="6">
        <f t="shared" si="303"/>
        <v>0</v>
      </c>
      <c r="IA102" s="6">
        <f>SUM(IA91, -IA98,)</f>
        <v>0</v>
      </c>
      <c r="IB102" s="6">
        <f>SUM(IB91, -IB98,)</f>
        <v>0</v>
      </c>
      <c r="IC102" s="6">
        <f t="shared" ref="IC102:IF102" si="304">SUM(IC91, -IC98)</f>
        <v>0</v>
      </c>
      <c r="ID102" s="6">
        <f t="shared" si="304"/>
        <v>0</v>
      </c>
      <c r="IE102" s="6">
        <f t="shared" si="304"/>
        <v>0</v>
      </c>
      <c r="IF102" s="6">
        <f t="shared" si="304"/>
        <v>0</v>
      </c>
      <c r="IG102" s="6">
        <f>SUM(IG91, -IG98,)</f>
        <v>0</v>
      </c>
      <c r="IH102" s="6">
        <f>SUM(IH91, -IH98,)</f>
        <v>0</v>
      </c>
      <c r="II102" s="6">
        <f t="shared" ref="II102:IL102" si="305">SUM(II91, -II98)</f>
        <v>0</v>
      </c>
      <c r="IJ102" s="6">
        <f t="shared" si="305"/>
        <v>0</v>
      </c>
      <c r="IK102" s="6">
        <f t="shared" si="305"/>
        <v>0</v>
      </c>
      <c r="IL102" s="6">
        <f t="shared" si="305"/>
        <v>0</v>
      </c>
      <c r="IM102" s="6">
        <f>SUM(IM91, -IM98,)</f>
        <v>0</v>
      </c>
      <c r="IN102" s="6">
        <f>SUM(IN91, -IN98,)</f>
        <v>0</v>
      </c>
      <c r="IO102" s="6">
        <f t="shared" ref="IO102:IR102" si="306">SUM(IO91, -IO98)</f>
        <v>0</v>
      </c>
      <c r="IP102" s="6">
        <f t="shared" si="306"/>
        <v>0</v>
      </c>
      <c r="IQ102" s="6">
        <f t="shared" si="306"/>
        <v>0</v>
      </c>
      <c r="IR102" s="6">
        <f t="shared" si="306"/>
        <v>0</v>
      </c>
      <c r="IS102" s="6">
        <f>SUM(IS91, -IS98,)</f>
        <v>0</v>
      </c>
      <c r="IT102" s="6">
        <f>SUM(IT91, -IT98,)</f>
        <v>0</v>
      </c>
      <c r="IU102" s="6">
        <f t="shared" ref="IU102:IX102" si="307">SUM(IU91, -IU98)</f>
        <v>0</v>
      </c>
      <c r="IV102" s="6">
        <f t="shared" si="307"/>
        <v>0</v>
      </c>
      <c r="IW102" s="6">
        <f t="shared" si="307"/>
        <v>0</v>
      </c>
      <c r="IX102" s="6">
        <f t="shared" si="307"/>
        <v>0</v>
      </c>
      <c r="IY102" s="6">
        <f>SUM(IY91, -IY98,)</f>
        <v>0</v>
      </c>
      <c r="IZ102" s="6">
        <f>SUM(IZ91, -IZ98,)</f>
        <v>0</v>
      </c>
      <c r="JA102" s="6">
        <f t="shared" ref="JA102:JD102" si="308">SUM(JA91, -JA98)</f>
        <v>0</v>
      </c>
      <c r="JB102" s="6">
        <f t="shared" si="308"/>
        <v>0</v>
      </c>
      <c r="JC102" s="6">
        <f t="shared" si="308"/>
        <v>0</v>
      </c>
      <c r="JD102" s="6">
        <f t="shared" si="308"/>
        <v>0</v>
      </c>
      <c r="JE102" s="6">
        <f>SUM(JE91, -JE98,)</f>
        <v>0</v>
      </c>
      <c r="JF102" s="6">
        <f>SUM(JF91, -JF98,)</f>
        <v>0</v>
      </c>
      <c r="JG102" s="6">
        <f t="shared" ref="JG102:JJ102" si="309">SUM(JG91, -JG98)</f>
        <v>0</v>
      </c>
      <c r="JH102" s="6">
        <f t="shared" si="309"/>
        <v>0</v>
      </c>
      <c r="JI102" s="6">
        <f t="shared" si="309"/>
        <v>0</v>
      </c>
      <c r="JJ102" s="6">
        <f t="shared" si="309"/>
        <v>0</v>
      </c>
      <c r="JK102" s="6">
        <f>SUM(JK91, -JK98,)</f>
        <v>0</v>
      </c>
      <c r="JL102" s="6">
        <f>SUM(JL91, -JL98,)</f>
        <v>0</v>
      </c>
      <c r="JM102" s="6">
        <f t="shared" ref="JM102:JS102" si="310">SUM(JM91, -JM98)</f>
        <v>0</v>
      </c>
      <c r="JN102" s="6">
        <f t="shared" si="310"/>
        <v>0</v>
      </c>
      <c r="JO102" s="6">
        <f t="shared" si="310"/>
        <v>0</v>
      </c>
      <c r="JP102" s="6">
        <f t="shared" si="310"/>
        <v>0</v>
      </c>
      <c r="JQ102" s="6">
        <f t="shared" si="310"/>
        <v>0</v>
      </c>
      <c r="JR102" s="6">
        <f t="shared" si="310"/>
        <v>0</v>
      </c>
      <c r="JS102" s="6">
        <f t="shared" si="310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43" t="s">
        <v>65</v>
      </c>
      <c r="CR103" s="118" t="s">
        <v>65</v>
      </c>
      <c r="CS103" s="181" t="s">
        <v>36</v>
      </c>
      <c r="CT103" s="155" t="s">
        <v>46</v>
      </c>
      <c r="CU103" s="118" t="s">
        <v>65</v>
      </c>
      <c r="CV103" s="175" t="s">
        <v>57</v>
      </c>
      <c r="CW103" s="143" t="s">
        <v>55</v>
      </c>
      <c r="CX103" s="189" t="s">
        <v>37</v>
      </c>
      <c r="CY103" s="200" t="s">
        <v>37</v>
      </c>
      <c r="CZ103" s="155" t="s">
        <v>46</v>
      </c>
      <c r="DA103" s="123" t="s">
        <v>46</v>
      </c>
      <c r="DB103" s="184" t="s">
        <v>46</v>
      </c>
      <c r="DC103" s="155" t="s">
        <v>46</v>
      </c>
      <c r="DD103" s="118" t="s">
        <v>65</v>
      </c>
      <c r="DE103" s="184" t="s">
        <v>46</v>
      </c>
      <c r="DF103" s="155" t="s">
        <v>46</v>
      </c>
      <c r="DG103" s="123" t="s">
        <v>46</v>
      </c>
      <c r="DH103" s="184" t="s">
        <v>46</v>
      </c>
      <c r="DI103" s="162" t="s">
        <v>54</v>
      </c>
      <c r="DJ103" s="118" t="s">
        <v>68</v>
      </c>
      <c r="DK103" s="187" t="s">
        <v>48</v>
      </c>
      <c r="DL103" s="189" t="s">
        <v>53</v>
      </c>
      <c r="DM103" s="118" t="s">
        <v>65</v>
      </c>
      <c r="DN103" s="338" t="s">
        <v>40</v>
      </c>
      <c r="DO103" s="349"/>
      <c r="DP103" s="123" t="s">
        <v>46</v>
      </c>
      <c r="DQ103" s="184" t="s">
        <v>46</v>
      </c>
      <c r="DR103" s="123" t="s">
        <v>46</v>
      </c>
      <c r="DS103" s="124" t="s">
        <v>47</v>
      </c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11">SUM(BE56, -BE58)</f>
        <v>0.1037</v>
      </c>
      <c r="BF104" s="167">
        <f t="shared" si="311"/>
        <v>0.1012</v>
      </c>
      <c r="BG104" s="209">
        <f t="shared" si="311"/>
        <v>0.10639999999999999</v>
      </c>
      <c r="BH104" s="179">
        <f t="shared" si="311"/>
        <v>0.1026</v>
      </c>
      <c r="BI104" s="149">
        <f t="shared" si="311"/>
        <v>0.10390000000000001</v>
      </c>
      <c r="BJ104" s="119">
        <f t="shared" si="311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47">
        <f>SUM(CQ51, -CQ54)</f>
        <v>0.10800000000000001</v>
      </c>
      <c r="CR104" s="121">
        <f>SUM(CR51, -CR54)</f>
        <v>0.10239999999999999</v>
      </c>
      <c r="CS104" s="177">
        <f>SUM(CS55, -CS56)</f>
        <v>8.9599999999999999E-2</v>
      </c>
      <c r="CT104" s="247">
        <f>SUM(CT56, -CT57)</f>
        <v>9.7799999999999984E-2</v>
      </c>
      <c r="CU104" s="121">
        <f>SUM(CU51, -CU53)</f>
        <v>9.2299999999999993E-2</v>
      </c>
      <c r="CV104" s="177">
        <f>SUM(CV57, -CV58)</f>
        <v>8.8200000000000001E-2</v>
      </c>
      <c r="CW104" s="149">
        <f>SUM(CW51, -CW53)</f>
        <v>8.199999999999999E-2</v>
      </c>
      <c r="CX104" s="121">
        <f>SUM(CX54, -CX55)</f>
        <v>9.4100000000000003E-2</v>
      </c>
      <c r="CY104" s="180">
        <f>SUM(CY54, -CY55)</f>
        <v>0.13489999999999999</v>
      </c>
      <c r="CZ104" s="247">
        <f>SUM(CZ56, -CZ57)</f>
        <v>8.9099999999999999E-2</v>
      </c>
      <c r="DA104" s="248">
        <f>SUM(DA56, -DA57)</f>
        <v>0.10279999999999999</v>
      </c>
      <c r="DB104" s="274">
        <f>SUM(DB56, -DB57)</f>
        <v>9.3399999999999983E-2</v>
      </c>
      <c r="DC104" s="247">
        <f>SUM(DC56, -DC57)</f>
        <v>9.1799999999999993E-2</v>
      </c>
      <c r="DD104" s="121">
        <f>SUM(DD51, -DD54)</f>
        <v>9.4100000000000003E-2</v>
      </c>
      <c r="DE104" s="274">
        <f>SUM(DE56, -DE57)</f>
        <v>0.11520000000000001</v>
      </c>
      <c r="DF104" s="247">
        <f>SUM(DF56, -DF57)</f>
        <v>0.13869999999999999</v>
      </c>
      <c r="DG104" s="248">
        <f>SUM(DG56, -DG57)</f>
        <v>0.13109999999999999</v>
      </c>
      <c r="DH104" s="274">
        <f>SUM(DH56, -DH57)</f>
        <v>0.13380000000000003</v>
      </c>
      <c r="DI104" s="147">
        <f>SUM(DI51, -DI53)</f>
        <v>0.11989999999999999</v>
      </c>
      <c r="DJ104" s="117">
        <f>SUM(DJ52, -DJ53)</f>
        <v>0.13129999999999997</v>
      </c>
      <c r="DK104" s="180">
        <f>SUM(DK53, -DK56)</f>
        <v>0.12040000000000001</v>
      </c>
      <c r="DL104" s="209">
        <f>SUM(DL51, -DL53)</f>
        <v>0.1225</v>
      </c>
      <c r="DM104" s="121">
        <f>SUM(DM51, -DM53)</f>
        <v>0.10979999999999999</v>
      </c>
      <c r="DN104" s="334">
        <f>SUM(DN54, -DN55)</f>
        <v>0.1225</v>
      </c>
      <c r="DO104" s="350">
        <f>SUM(DO91, -DO97)</f>
        <v>0</v>
      </c>
      <c r="DP104" s="248">
        <f>SUM(DP56, -DP57)</f>
        <v>0.1452</v>
      </c>
      <c r="DQ104" s="274">
        <f>SUM(DQ56, -DQ57)</f>
        <v>0.16699999999999998</v>
      </c>
      <c r="DR104" s="248">
        <f>SUM(DR56, -DR57)</f>
        <v>0.15160000000000001</v>
      </c>
      <c r="DS104" s="121">
        <f>SUM(DS54, -DS56)</f>
        <v>0.1525</v>
      </c>
      <c r="DT104" s="6">
        <f>SUM(DT91, -DT97)</f>
        <v>0</v>
      </c>
      <c r="DU104" s="6">
        <f>SUM(DU91, -DU97)</f>
        <v>0</v>
      </c>
      <c r="DV104" s="6">
        <f>SUM(DV91, -DV97)</f>
        <v>0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55" t="s">
        <v>46</v>
      </c>
      <c r="CR105" s="118" t="s">
        <v>68</v>
      </c>
      <c r="CS105" s="178" t="s">
        <v>55</v>
      </c>
      <c r="CT105" s="143" t="s">
        <v>65</v>
      </c>
      <c r="CU105" s="123" t="s">
        <v>46</v>
      </c>
      <c r="CV105" s="200" t="s">
        <v>37</v>
      </c>
      <c r="CW105" s="165" t="s">
        <v>37</v>
      </c>
      <c r="CX105" s="120" t="s">
        <v>36</v>
      </c>
      <c r="CY105" s="181" t="s">
        <v>36</v>
      </c>
      <c r="CZ105" s="153" t="s">
        <v>57</v>
      </c>
      <c r="DA105" s="115" t="s">
        <v>57</v>
      </c>
      <c r="DB105" s="178" t="s">
        <v>65</v>
      </c>
      <c r="DC105" s="143" t="s">
        <v>65</v>
      </c>
      <c r="DD105" s="123" t="s">
        <v>46</v>
      </c>
      <c r="DE105" s="200" t="s">
        <v>53</v>
      </c>
      <c r="DF105" s="165" t="s">
        <v>53</v>
      </c>
      <c r="DG105" s="118" t="s">
        <v>65</v>
      </c>
      <c r="DH105" s="178" t="s">
        <v>68</v>
      </c>
      <c r="DI105" s="143" t="s">
        <v>65</v>
      </c>
      <c r="DJ105" s="169" t="s">
        <v>48</v>
      </c>
      <c r="DK105" s="178" t="s">
        <v>68</v>
      </c>
      <c r="DL105" s="124" t="s">
        <v>40</v>
      </c>
      <c r="DM105" s="124" t="s">
        <v>40</v>
      </c>
      <c r="DN105" s="343" t="s">
        <v>46</v>
      </c>
      <c r="DO105" s="349"/>
      <c r="DP105" s="189" t="s">
        <v>53</v>
      </c>
      <c r="DQ105" s="200" t="s">
        <v>53</v>
      </c>
      <c r="DR105" s="189" t="s">
        <v>53</v>
      </c>
      <c r="DS105" s="124" t="s">
        <v>40</v>
      </c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7">
        <f>SUM(CQ56, -CQ57)</f>
        <v>9.5899999999999999E-2</v>
      </c>
      <c r="CR106" s="117">
        <f>SUM(CR51, -CR53)</f>
        <v>9.5699999999999993E-2</v>
      </c>
      <c r="CS106" s="179">
        <f>SUM(CS51, -CS52)</f>
        <v>8.7499999999999994E-2</v>
      </c>
      <c r="CT106" s="147">
        <f>SUM(CT51, -CT54)</f>
        <v>8.7500000000000008E-2</v>
      </c>
      <c r="CU106" s="248">
        <f>SUM(CU56, -CU57)</f>
        <v>8.5199999999999998E-2</v>
      </c>
      <c r="CV106" s="180">
        <f>SUM(CV54, -CV55)</f>
        <v>8.0399999999999999E-2</v>
      </c>
      <c r="CW106" s="147">
        <f>SUM(CW53, -CW55)</f>
        <v>7.9500000000000001E-2</v>
      </c>
      <c r="CX106" s="117">
        <f>SUM(CX55, -CX56)</f>
        <v>8.3499999999999991E-2</v>
      </c>
      <c r="CY106" s="177">
        <f>SUM(CY55, -CY56)</f>
        <v>6.8000000000000005E-2</v>
      </c>
      <c r="CZ106" s="145">
        <f>SUM(CZ57, -CZ58)</f>
        <v>7.2500000000000009E-2</v>
      </c>
      <c r="DA106" s="117">
        <f>SUM(DA57, -DA58)</f>
        <v>6.4900000000000013E-2</v>
      </c>
      <c r="DB106" s="180">
        <f>SUM(DB51, -DB54)</f>
        <v>7.5499999999999998E-2</v>
      </c>
      <c r="DC106" s="147">
        <f>SUM(DC51, -DC54)</f>
        <v>8.4699999999999984E-2</v>
      </c>
      <c r="DD106" s="248">
        <f>SUM(DD56, -DD57)</f>
        <v>9.0400000000000008E-2</v>
      </c>
      <c r="DE106" s="188">
        <f>SUM(DE51, -DE54)</f>
        <v>8.249999999999999E-2</v>
      </c>
      <c r="DF106" s="167">
        <f>SUM(DF51, -DF54)</f>
        <v>7.6899999999999982E-2</v>
      </c>
      <c r="DG106" s="121">
        <f>SUM(DG51, -DG54)</f>
        <v>7.619999999999999E-2</v>
      </c>
      <c r="DH106" s="177">
        <f>SUM(DH51, -DH54)</f>
        <v>8.3699999999999983E-2</v>
      </c>
      <c r="DI106" s="147">
        <f>SUM(DI52, -DI54)</f>
        <v>0.11899999999999999</v>
      </c>
      <c r="DJ106" s="121">
        <f>SUM(DJ53, -DJ56)</f>
        <v>0.1215</v>
      </c>
      <c r="DK106" s="177">
        <f>SUM(DK52, -DK53)</f>
        <v>0.1142</v>
      </c>
      <c r="DL106" s="121">
        <f>SUM(DL53, -DL55)</f>
        <v>0.1071</v>
      </c>
      <c r="DM106" s="121">
        <f>SUM(DM53, -DM55)</f>
        <v>0.10589999999999999</v>
      </c>
      <c r="DN106" s="344">
        <f>SUM(DN56, -DN57)</f>
        <v>0.11690000000000002</v>
      </c>
      <c r="DO106" s="350">
        <f>SUM(DO91, -DO96)</f>
        <v>0</v>
      </c>
      <c r="DP106" s="209">
        <f>SUM(DP51, -DP54)</f>
        <v>8.7199999999999986E-2</v>
      </c>
      <c r="DQ106" s="188">
        <f>SUM(DQ51, -DQ54)</f>
        <v>9.5000000000000001E-2</v>
      </c>
      <c r="DR106" s="209">
        <f>SUM(DR51, -DR54)</f>
        <v>0.1411</v>
      </c>
      <c r="DS106" s="121">
        <f>SUM(DS54, -DS55)</f>
        <v>0.15139999999999998</v>
      </c>
      <c r="DT106" s="6">
        <f>SUM(DT92, -DT98)</f>
        <v>0</v>
      </c>
      <c r="DU106" s="6">
        <f>SUM(DU91, -DU96)</f>
        <v>0</v>
      </c>
      <c r="DV106" s="6">
        <f>SUM(DV92, -DV98)</f>
        <v>0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43" t="s">
        <v>68</v>
      </c>
      <c r="CR107" s="123" t="s">
        <v>46</v>
      </c>
      <c r="CS107" s="175" t="s">
        <v>57</v>
      </c>
      <c r="CT107" s="143" t="s">
        <v>55</v>
      </c>
      <c r="CU107" s="189" t="s">
        <v>37</v>
      </c>
      <c r="CV107" s="178" t="s">
        <v>65</v>
      </c>
      <c r="CW107" s="159" t="s">
        <v>36</v>
      </c>
      <c r="CX107" s="118" t="s">
        <v>55</v>
      </c>
      <c r="CY107" s="178" t="s">
        <v>55</v>
      </c>
      <c r="CZ107" s="143" t="s">
        <v>65</v>
      </c>
      <c r="DA107" s="118" t="s">
        <v>65</v>
      </c>
      <c r="DB107" s="175" t="s">
        <v>57</v>
      </c>
      <c r="DC107" s="153" t="s">
        <v>57</v>
      </c>
      <c r="DD107" s="118" t="s">
        <v>68</v>
      </c>
      <c r="DE107" s="264" t="s">
        <v>54</v>
      </c>
      <c r="DF107" s="162" t="s">
        <v>54</v>
      </c>
      <c r="DG107" s="189" t="s">
        <v>53</v>
      </c>
      <c r="DH107" s="264" t="s">
        <v>54</v>
      </c>
      <c r="DI107" s="143" t="s">
        <v>68</v>
      </c>
      <c r="DJ107" s="124" t="s">
        <v>47</v>
      </c>
      <c r="DK107" s="183" t="s">
        <v>47</v>
      </c>
      <c r="DL107" s="118" t="s">
        <v>65</v>
      </c>
      <c r="DM107" s="261" t="s">
        <v>54</v>
      </c>
      <c r="DN107" s="335" t="s">
        <v>53</v>
      </c>
      <c r="DO107" s="349"/>
      <c r="DP107" s="118" t="s">
        <v>65</v>
      </c>
      <c r="DQ107" s="264" t="s">
        <v>54</v>
      </c>
      <c r="DR107" s="261" t="s">
        <v>54</v>
      </c>
      <c r="DS107" s="261" t="s">
        <v>54</v>
      </c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45">
        <f>SUM(CQ51, -CQ53)</f>
        <v>8.8400000000000006E-2</v>
      </c>
      <c r="CR108" s="248">
        <f>SUM(CR56, -CR57)</f>
        <v>8.9800000000000005E-2</v>
      </c>
      <c r="CS108" s="177">
        <f>SUM(CS57, -CS58)</f>
        <v>8.5800000000000015E-2</v>
      </c>
      <c r="CT108" s="149">
        <f>SUM(CT51, -CT53)</f>
        <v>8.4100000000000008E-2</v>
      </c>
      <c r="CU108" s="121">
        <f>SUM(CU54, -CU55)</f>
        <v>8.4999999999999992E-2</v>
      </c>
      <c r="CV108" s="180">
        <f>SUM(CV51, -CV53)</f>
        <v>7.8099999999999989E-2</v>
      </c>
      <c r="CW108" s="145">
        <f>SUM(CW55, -CW56)</f>
        <v>7.8100000000000003E-2</v>
      </c>
      <c r="CX108" s="119">
        <f>SUM(CX51, -CX54)</f>
        <v>8.3000000000000004E-2</v>
      </c>
      <c r="CY108" s="179">
        <f>SUM(CY51, -CY54)</f>
        <v>6.4000000000000015E-2</v>
      </c>
      <c r="CZ108" s="147">
        <f>SUM(CZ51, -CZ54)</f>
        <v>6.0700000000000004E-2</v>
      </c>
      <c r="DA108" s="121">
        <f>SUM(DA51, -DA54)</f>
        <v>4.9299999999999997E-2</v>
      </c>
      <c r="DB108" s="177">
        <f>SUM(DB57, -DB58)</f>
        <v>7.2599999999999998E-2</v>
      </c>
      <c r="DC108" s="145">
        <f>SUM(DC57, -DC58)</f>
        <v>7.3399999999999993E-2</v>
      </c>
      <c r="DD108" s="117">
        <f>SUM(DD51, -DD53)</f>
        <v>8.1100000000000005E-2</v>
      </c>
      <c r="DE108" s="180">
        <f>SUM(DE51, -DE53)</f>
        <v>6.0099999999999987E-2</v>
      </c>
      <c r="DF108" s="147">
        <f>SUM(DF51, -DF53)</f>
        <v>7.569999999999999E-2</v>
      </c>
      <c r="DG108" s="209">
        <f>SUM(DG52, -DG54)</f>
        <v>7.1399999999999991E-2</v>
      </c>
      <c r="DH108" s="180">
        <f>SUM(DH52, -DH54)</f>
        <v>8.3299999999999999E-2</v>
      </c>
      <c r="DI108" s="145">
        <f>SUM(DI52, -DI53)</f>
        <v>0.1173</v>
      </c>
      <c r="DJ108" s="121">
        <f>SUM(DJ54, -DJ56)</f>
        <v>0.1133</v>
      </c>
      <c r="DK108" s="180">
        <f>SUM(DK54, -DK56)</f>
        <v>0.1084</v>
      </c>
      <c r="DL108" s="121">
        <f>SUM(DL52, -DL53)</f>
        <v>0.1069</v>
      </c>
      <c r="DM108" s="121">
        <f>SUM(DM52, -DM54)</f>
        <v>0.10009999999999999</v>
      </c>
      <c r="DN108" s="340">
        <f>SUM(DN52, -DN54)</f>
        <v>0.1143</v>
      </c>
      <c r="DO108" s="350">
        <f>SUM(DO97, -DO104,)</f>
        <v>0</v>
      </c>
      <c r="DP108" s="121">
        <f>SUM(DP52, -DP54)</f>
        <v>8.1599999999999992E-2</v>
      </c>
      <c r="DQ108" s="180">
        <f>SUM(DQ51, -DQ53)</f>
        <v>7.350000000000001E-2</v>
      </c>
      <c r="DR108" s="121">
        <f>SUM(DR51, -DR53)</f>
        <v>0.1094</v>
      </c>
      <c r="DS108" s="121">
        <f>SUM(DS51, -DS53)</f>
        <v>0.14319999999999999</v>
      </c>
      <c r="DT108" s="6">
        <f t="shared" ref="DR108:DT108" si="312">SUM(DT97, -DT104)</f>
        <v>0</v>
      </c>
      <c r="DU108" s="6">
        <f>SUM(DU97, -DU104,)</f>
        <v>0</v>
      </c>
      <c r="DV108" s="6">
        <f>SUM(DV97, -DV104,)</f>
        <v>0</v>
      </c>
      <c r="DW108" s="6">
        <f t="shared" ref="DW108:DZ108" si="313">SUM(DW97, -DW104)</f>
        <v>0</v>
      </c>
      <c r="DX108" s="6">
        <f t="shared" si="313"/>
        <v>0</v>
      </c>
      <c r="DY108" s="6">
        <f t="shared" si="313"/>
        <v>0</v>
      </c>
      <c r="DZ108" s="6">
        <f t="shared" si="313"/>
        <v>0</v>
      </c>
      <c r="EA108" s="6">
        <f>SUM(EA97, -EA104,)</f>
        <v>0</v>
      </c>
      <c r="EB108" s="6">
        <f>SUM(EB97, -EB104,)</f>
        <v>0</v>
      </c>
      <c r="EC108" s="6">
        <f t="shared" ref="EC108:EI108" si="314">SUM(EC97, -EC104)</f>
        <v>0</v>
      </c>
      <c r="ED108" s="6">
        <f t="shared" si="314"/>
        <v>0</v>
      </c>
      <c r="EE108" s="6">
        <f t="shared" si="314"/>
        <v>0</v>
      </c>
      <c r="EF108" s="6">
        <f t="shared" si="314"/>
        <v>0</v>
      </c>
      <c r="EG108" s="6">
        <f t="shared" si="314"/>
        <v>0</v>
      </c>
      <c r="EH108" s="6">
        <f t="shared" si="314"/>
        <v>0</v>
      </c>
      <c r="EI108" s="6">
        <f t="shared" si="314"/>
        <v>0</v>
      </c>
      <c r="EK108" s="6">
        <f>SUM(EK97, -EK104,)</f>
        <v>0</v>
      </c>
      <c r="EL108" s="6">
        <f>SUM(EL97, -EL104,)</f>
        <v>0</v>
      </c>
      <c r="EM108" s="6">
        <f t="shared" ref="EM108:EP108" si="315">SUM(EM97, -EM104)</f>
        <v>0</v>
      </c>
      <c r="EN108" s="6">
        <f t="shared" si="315"/>
        <v>0</v>
      </c>
      <c r="EO108" s="6">
        <f t="shared" si="315"/>
        <v>0</v>
      </c>
      <c r="EP108" s="6">
        <f t="shared" si="315"/>
        <v>0</v>
      </c>
      <c r="EQ108" s="6">
        <f>SUM(EQ97, -EQ104,)</f>
        <v>0</v>
      </c>
      <c r="ER108" s="6">
        <f>SUM(ER97, -ER104,)</f>
        <v>0</v>
      </c>
      <c r="ES108" s="6">
        <f t="shared" ref="ES108:EV108" si="316">SUM(ES97, -ES104)</f>
        <v>0</v>
      </c>
      <c r="ET108" s="6">
        <f t="shared" si="316"/>
        <v>0</v>
      </c>
      <c r="EU108" s="6">
        <f t="shared" si="316"/>
        <v>0</v>
      </c>
      <c r="EV108" s="6">
        <f t="shared" si="316"/>
        <v>0</v>
      </c>
      <c r="EW108" s="6">
        <f>SUM(EW97, -EW104,)</f>
        <v>0</v>
      </c>
      <c r="EX108" s="6">
        <f>SUM(EX97, -EX104,)</f>
        <v>0</v>
      </c>
      <c r="EY108" s="6">
        <f t="shared" ref="EY108:FB108" si="317">SUM(EY97, -EY104)</f>
        <v>0</v>
      </c>
      <c r="EZ108" s="6">
        <f t="shared" si="317"/>
        <v>0</v>
      </c>
      <c r="FA108" s="6">
        <f t="shared" si="317"/>
        <v>0</v>
      </c>
      <c r="FB108" s="6">
        <f t="shared" si="317"/>
        <v>0</v>
      </c>
      <c r="FC108" s="6">
        <f>SUM(FC97, -FC104,)</f>
        <v>0</v>
      </c>
      <c r="FD108" s="6">
        <f>SUM(FD97, -FD104,)</f>
        <v>0</v>
      </c>
      <c r="FE108" s="6">
        <f t="shared" ref="FE108:FH108" si="318">SUM(FE97, -FE104)</f>
        <v>0</v>
      </c>
      <c r="FF108" s="6">
        <f t="shared" si="318"/>
        <v>0</v>
      </c>
      <c r="FG108" s="6">
        <f t="shared" si="318"/>
        <v>0</v>
      </c>
      <c r="FH108" s="6">
        <f t="shared" si="318"/>
        <v>0</v>
      </c>
      <c r="FI108" s="6">
        <f>SUM(FI97, -FI104,)</f>
        <v>0</v>
      </c>
      <c r="FJ108" s="6">
        <f>SUM(FJ97, -FJ104,)</f>
        <v>0</v>
      </c>
      <c r="FK108" s="6">
        <f t="shared" ref="FK108:FN108" si="319">SUM(FK97, -FK104)</f>
        <v>0</v>
      </c>
      <c r="FL108" s="6">
        <f t="shared" si="319"/>
        <v>0</v>
      </c>
      <c r="FM108" s="6">
        <f t="shared" si="319"/>
        <v>0</v>
      </c>
      <c r="FN108" s="6">
        <f t="shared" si="319"/>
        <v>0</v>
      </c>
      <c r="FO108" s="6">
        <f>SUM(FO97, -FO104,)</f>
        <v>0</v>
      </c>
      <c r="FP108" s="6">
        <f>SUM(FP97, -FP104,)</f>
        <v>0</v>
      </c>
      <c r="FQ108" s="6">
        <f t="shared" ref="FQ108:FT108" si="320">SUM(FQ97, -FQ104)</f>
        <v>0</v>
      </c>
      <c r="FR108" s="6">
        <f t="shared" si="320"/>
        <v>0</v>
      </c>
      <c r="FS108" s="6">
        <f t="shared" si="320"/>
        <v>0</v>
      </c>
      <c r="FT108" s="6">
        <f t="shared" si="320"/>
        <v>0</v>
      </c>
      <c r="FU108" s="6">
        <f>SUM(FU97, -FU104,)</f>
        <v>0</v>
      </c>
      <c r="FV108" s="6">
        <f>SUM(FV97, -FV104,)</f>
        <v>0</v>
      </c>
      <c r="FW108" s="6">
        <f t="shared" ref="FW108:FZ108" si="321">SUM(FW97, -FW104)</f>
        <v>0</v>
      </c>
      <c r="FX108" s="6">
        <f t="shared" si="321"/>
        <v>0</v>
      </c>
      <c r="FY108" s="6">
        <f t="shared" si="321"/>
        <v>0</v>
      </c>
      <c r="FZ108" s="6">
        <f t="shared" si="321"/>
        <v>0</v>
      </c>
      <c r="GA108" s="6">
        <f>SUM(GA97, -GA104,)</f>
        <v>0</v>
      </c>
      <c r="GB108" s="6">
        <f>SUM(GB97, -GB104,)</f>
        <v>0</v>
      </c>
      <c r="GC108" s="6">
        <f t="shared" ref="GC108:GF108" si="322">SUM(GC97, -GC104)</f>
        <v>0</v>
      </c>
      <c r="GD108" s="6">
        <f t="shared" si="322"/>
        <v>0</v>
      </c>
      <c r="GE108" s="6">
        <f t="shared" si="322"/>
        <v>0</v>
      </c>
      <c r="GF108" s="6">
        <f t="shared" si="322"/>
        <v>0</v>
      </c>
      <c r="GG108" s="6">
        <f>SUM(GG97, -GG104,)</f>
        <v>0</v>
      </c>
      <c r="GH108" s="6">
        <f>SUM(GH97, -GH104,)</f>
        <v>0</v>
      </c>
      <c r="GI108" s="6">
        <f t="shared" ref="GI108:GL108" si="323">SUM(GI97, -GI104)</f>
        <v>0</v>
      </c>
      <c r="GJ108" s="6">
        <f t="shared" si="323"/>
        <v>0</v>
      </c>
      <c r="GK108" s="6">
        <f t="shared" si="323"/>
        <v>0</v>
      </c>
      <c r="GL108" s="6">
        <f t="shared" si="323"/>
        <v>0</v>
      </c>
      <c r="GM108" s="6">
        <f>SUM(GM97, -GM104,)</f>
        <v>0</v>
      </c>
      <c r="GN108" s="6">
        <f>SUM(GN97, -GN104,)</f>
        <v>0</v>
      </c>
      <c r="GO108" s="6">
        <f t="shared" ref="GO108:GR108" si="324">SUM(GO97, -GO104)</f>
        <v>0</v>
      </c>
      <c r="GP108" s="6">
        <f t="shared" si="324"/>
        <v>0</v>
      </c>
      <c r="GQ108" s="6">
        <f t="shared" si="324"/>
        <v>0</v>
      </c>
      <c r="GR108" s="6">
        <f t="shared" si="324"/>
        <v>0</v>
      </c>
      <c r="GS108" s="6">
        <f>SUM(GS97, -GS104,)</f>
        <v>0</v>
      </c>
      <c r="GT108" s="6">
        <f>SUM(GT97, -GT104,)</f>
        <v>0</v>
      </c>
      <c r="GU108" s="6">
        <f t="shared" ref="GU108:HA108" si="325">SUM(GU97, -GU104)</f>
        <v>0</v>
      </c>
      <c r="GV108" s="6">
        <f t="shared" si="325"/>
        <v>0</v>
      </c>
      <c r="GW108" s="6">
        <f t="shared" si="325"/>
        <v>0</v>
      </c>
      <c r="GX108" s="6">
        <f t="shared" si="325"/>
        <v>0</v>
      </c>
      <c r="GY108" s="6">
        <f t="shared" si="325"/>
        <v>0</v>
      </c>
      <c r="GZ108" s="6">
        <f t="shared" si="325"/>
        <v>0</v>
      </c>
      <c r="HA108" s="6">
        <f t="shared" si="325"/>
        <v>0</v>
      </c>
      <c r="HC108" s="6">
        <f>SUM(HC97, -HC104,)</f>
        <v>0</v>
      </c>
      <c r="HD108" s="6">
        <f>SUM(HD97, -HD104,)</f>
        <v>0</v>
      </c>
      <c r="HE108" s="6">
        <f t="shared" ref="HE108:HH108" si="326">SUM(HE97, -HE104)</f>
        <v>0</v>
      </c>
      <c r="HF108" s="6">
        <f t="shared" si="326"/>
        <v>0</v>
      </c>
      <c r="HG108" s="6">
        <f t="shared" si="326"/>
        <v>0</v>
      </c>
      <c r="HH108" s="6">
        <f t="shared" si="326"/>
        <v>0</v>
      </c>
      <c r="HI108" s="6">
        <f>SUM(HI97, -HI104,)</f>
        <v>0</v>
      </c>
      <c r="HJ108" s="6">
        <f>SUM(HJ97, -HJ104,)</f>
        <v>0</v>
      </c>
      <c r="HK108" s="6">
        <f t="shared" ref="HK108:HN108" si="327">SUM(HK97, -HK104)</f>
        <v>0</v>
      </c>
      <c r="HL108" s="6">
        <f t="shared" si="327"/>
        <v>0</v>
      </c>
      <c r="HM108" s="6">
        <f t="shared" si="327"/>
        <v>0</v>
      </c>
      <c r="HN108" s="6">
        <f t="shared" si="327"/>
        <v>0</v>
      </c>
      <c r="HO108" s="6">
        <f>SUM(HO97, -HO104,)</f>
        <v>0</v>
      </c>
      <c r="HP108" s="6">
        <f>SUM(HP97, -HP104,)</f>
        <v>0</v>
      </c>
      <c r="HQ108" s="6">
        <f t="shared" ref="HQ108:HT108" si="328">SUM(HQ97, -HQ104)</f>
        <v>0</v>
      </c>
      <c r="HR108" s="6">
        <f t="shared" si="328"/>
        <v>0</v>
      </c>
      <c r="HS108" s="6">
        <f t="shared" si="328"/>
        <v>0</v>
      </c>
      <c r="HT108" s="6">
        <f t="shared" si="328"/>
        <v>0</v>
      </c>
      <c r="HU108" s="6">
        <f>SUM(HU97, -HU104,)</f>
        <v>0</v>
      </c>
      <c r="HV108" s="6">
        <f>SUM(HV97, -HV104,)</f>
        <v>0</v>
      </c>
      <c r="HW108" s="6">
        <f t="shared" ref="HW108:HZ108" si="329">SUM(HW97, -HW104)</f>
        <v>0</v>
      </c>
      <c r="HX108" s="6">
        <f t="shared" si="329"/>
        <v>0</v>
      </c>
      <c r="HY108" s="6">
        <f t="shared" si="329"/>
        <v>0</v>
      </c>
      <c r="HZ108" s="6">
        <f t="shared" si="329"/>
        <v>0</v>
      </c>
      <c r="IA108" s="6">
        <f>SUM(IA97, -IA104,)</f>
        <v>0</v>
      </c>
      <c r="IB108" s="6">
        <f>SUM(IB97, -IB104,)</f>
        <v>0</v>
      </c>
      <c r="IC108" s="6">
        <f t="shared" ref="IC108:IF108" si="330">SUM(IC97, -IC104)</f>
        <v>0</v>
      </c>
      <c r="ID108" s="6">
        <f t="shared" si="330"/>
        <v>0</v>
      </c>
      <c r="IE108" s="6">
        <f t="shared" si="330"/>
        <v>0</v>
      </c>
      <c r="IF108" s="6">
        <f t="shared" si="330"/>
        <v>0</v>
      </c>
      <c r="IG108" s="6">
        <f>SUM(IG97, -IG104,)</f>
        <v>0</v>
      </c>
      <c r="IH108" s="6">
        <f>SUM(IH97, -IH104,)</f>
        <v>0</v>
      </c>
      <c r="II108" s="6">
        <f t="shared" ref="II108:IL108" si="331">SUM(II97, -II104)</f>
        <v>0</v>
      </c>
      <c r="IJ108" s="6">
        <f t="shared" si="331"/>
        <v>0</v>
      </c>
      <c r="IK108" s="6">
        <f t="shared" si="331"/>
        <v>0</v>
      </c>
      <c r="IL108" s="6">
        <f t="shared" si="331"/>
        <v>0</v>
      </c>
      <c r="IM108" s="6">
        <f>SUM(IM97, -IM104,)</f>
        <v>0</v>
      </c>
      <c r="IN108" s="6">
        <f>SUM(IN97, -IN104,)</f>
        <v>0</v>
      </c>
      <c r="IO108" s="6">
        <f t="shared" ref="IO108:IR108" si="332">SUM(IO97, -IO104)</f>
        <v>0</v>
      </c>
      <c r="IP108" s="6">
        <f t="shared" si="332"/>
        <v>0</v>
      </c>
      <c r="IQ108" s="6">
        <f t="shared" si="332"/>
        <v>0</v>
      </c>
      <c r="IR108" s="6">
        <f t="shared" si="332"/>
        <v>0</v>
      </c>
      <c r="IS108" s="6">
        <f>SUM(IS97, -IS104,)</f>
        <v>0</v>
      </c>
      <c r="IT108" s="6">
        <f>SUM(IT97, -IT104,)</f>
        <v>0</v>
      </c>
      <c r="IU108" s="6">
        <f t="shared" ref="IU108:IX108" si="333">SUM(IU97, -IU104)</f>
        <v>0</v>
      </c>
      <c r="IV108" s="6">
        <f t="shared" si="333"/>
        <v>0</v>
      </c>
      <c r="IW108" s="6">
        <f t="shared" si="333"/>
        <v>0</v>
      </c>
      <c r="IX108" s="6">
        <f t="shared" si="333"/>
        <v>0</v>
      </c>
      <c r="IY108" s="6">
        <f>SUM(IY97, -IY104,)</f>
        <v>0</v>
      </c>
      <c r="IZ108" s="6">
        <f>SUM(IZ97, -IZ104,)</f>
        <v>0</v>
      </c>
      <c r="JA108" s="6">
        <f t="shared" ref="JA108:JD108" si="334">SUM(JA97, -JA104)</f>
        <v>0</v>
      </c>
      <c r="JB108" s="6">
        <f t="shared" si="334"/>
        <v>0</v>
      </c>
      <c r="JC108" s="6">
        <f t="shared" si="334"/>
        <v>0</v>
      </c>
      <c r="JD108" s="6">
        <f t="shared" si="334"/>
        <v>0</v>
      </c>
      <c r="JE108" s="6">
        <f>SUM(JE97, -JE104,)</f>
        <v>0</v>
      </c>
      <c r="JF108" s="6">
        <f>SUM(JF97, -JF104,)</f>
        <v>0</v>
      </c>
      <c r="JG108" s="6">
        <f t="shared" ref="JG108:JJ108" si="335">SUM(JG97, -JG104)</f>
        <v>0</v>
      </c>
      <c r="JH108" s="6">
        <f t="shared" si="335"/>
        <v>0</v>
      </c>
      <c r="JI108" s="6">
        <f t="shared" si="335"/>
        <v>0</v>
      </c>
      <c r="JJ108" s="6">
        <f t="shared" si="335"/>
        <v>0</v>
      </c>
      <c r="JK108" s="6">
        <f>SUM(JK97, -JK104,)</f>
        <v>0</v>
      </c>
      <c r="JL108" s="6">
        <f>SUM(JL97, -JL104,)</f>
        <v>0</v>
      </c>
      <c r="JM108" s="6">
        <f t="shared" ref="JM108:JS108" si="336">SUM(JM97, -JM104)</f>
        <v>0</v>
      </c>
      <c r="JN108" s="6">
        <f t="shared" si="336"/>
        <v>0</v>
      </c>
      <c r="JO108" s="6">
        <f t="shared" si="336"/>
        <v>0</v>
      </c>
      <c r="JP108" s="6">
        <f t="shared" si="336"/>
        <v>0</v>
      </c>
      <c r="JQ108" s="6">
        <f t="shared" si="336"/>
        <v>0</v>
      </c>
      <c r="JR108" s="6">
        <f t="shared" si="336"/>
        <v>0</v>
      </c>
      <c r="JS108" s="6">
        <f t="shared" si="336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53" t="s">
        <v>57</v>
      </c>
      <c r="CR109" s="115" t="s">
        <v>57</v>
      </c>
      <c r="CS109" s="187" t="s">
        <v>41</v>
      </c>
      <c r="CT109" s="153" t="s">
        <v>57</v>
      </c>
      <c r="CU109" s="120" t="s">
        <v>36</v>
      </c>
      <c r="CV109" s="184" t="s">
        <v>46</v>
      </c>
      <c r="CW109" s="164" t="s">
        <v>40</v>
      </c>
      <c r="CX109" s="118" t="s">
        <v>65</v>
      </c>
      <c r="CY109" s="178" t="s">
        <v>65</v>
      </c>
      <c r="CZ109" s="143" t="s">
        <v>55</v>
      </c>
      <c r="DA109" s="118" t="s">
        <v>55</v>
      </c>
      <c r="DB109" s="178" t="s">
        <v>68</v>
      </c>
      <c r="DC109" s="143" t="s">
        <v>68</v>
      </c>
      <c r="DD109" s="115" t="s">
        <v>57</v>
      </c>
      <c r="DE109" s="178" t="s">
        <v>65</v>
      </c>
      <c r="DF109" s="143" t="s">
        <v>65</v>
      </c>
      <c r="DG109" s="118" t="s">
        <v>68</v>
      </c>
      <c r="DH109" s="178" t="s">
        <v>65</v>
      </c>
      <c r="DI109" s="201" t="s">
        <v>41</v>
      </c>
      <c r="DJ109" s="169" t="s">
        <v>41</v>
      </c>
      <c r="DK109" s="187" t="s">
        <v>41</v>
      </c>
      <c r="DL109" s="169" t="s">
        <v>48</v>
      </c>
      <c r="DM109" s="169" t="s">
        <v>41</v>
      </c>
      <c r="DN109" s="333" t="s">
        <v>68</v>
      </c>
      <c r="DO109" s="349"/>
      <c r="DP109" s="261" t="s">
        <v>54</v>
      </c>
      <c r="DQ109" s="178" t="s">
        <v>65</v>
      </c>
      <c r="DR109" s="189" t="s">
        <v>55</v>
      </c>
      <c r="DS109" s="189" t="s">
        <v>55</v>
      </c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45">
        <f>SUM(CQ57, -CQ58)</f>
        <v>8.7799999999999989E-2</v>
      </c>
      <c r="CR110" s="117">
        <f>SUM(CR57, -CR58)</f>
        <v>7.7899999999999997E-2</v>
      </c>
      <c r="CS110" s="180">
        <f>SUM(CS53, -CS55)</f>
        <v>8.5199999999999998E-2</v>
      </c>
      <c r="CT110" s="145">
        <f>SUM(CT57, -CT58)</f>
        <v>7.2399999999999992E-2</v>
      </c>
      <c r="CU110" s="117">
        <f>SUM(CU55, -CU56)</f>
        <v>8.4699999999999998E-2</v>
      </c>
      <c r="CV110" s="274">
        <f>SUM(CV56, -CV57)</f>
        <v>6.6699999999999995E-2</v>
      </c>
      <c r="CW110" s="147">
        <f>SUM(CW54, -CW55)</f>
        <v>7.2000000000000008E-2</v>
      </c>
      <c r="CX110" s="121">
        <f>SUM(CX51, -CX53)</f>
        <v>7.51E-2</v>
      </c>
      <c r="CY110" s="180">
        <f>SUM(CY51, -CY53)</f>
        <v>6.6400000000000015E-2</v>
      </c>
      <c r="CZ110" s="149">
        <f>SUM(CZ51, -CZ53)</f>
        <v>5.7499999999999996E-2</v>
      </c>
      <c r="DA110" s="119">
        <f>SUM(DA51, -DA53)</f>
        <v>4.3099999999999986E-2</v>
      </c>
      <c r="DB110" s="177">
        <f>SUM(DB51, -DB53)</f>
        <v>5.4799999999999988E-2</v>
      </c>
      <c r="DC110" s="145">
        <f>SUM(DC51, -DC53)</f>
        <v>6.5299999999999983E-2</v>
      </c>
      <c r="DD110" s="117">
        <f>SUM(DD57, -DD58)</f>
        <v>7.0899999999999991E-2</v>
      </c>
      <c r="DE110" s="180">
        <f>SUM(DE52, -DE54)</f>
        <v>5.3499999999999992E-2</v>
      </c>
      <c r="DF110" s="147">
        <f>SUM(DF52, -DF54)</f>
        <v>6.7600000000000007E-2</v>
      </c>
      <c r="DG110" s="117">
        <f>SUM(DG51, -DG53)</f>
        <v>6.8199999999999997E-2</v>
      </c>
      <c r="DH110" s="180">
        <f>SUM(DH51, -DH53)</f>
        <v>7.4999999999999983E-2</v>
      </c>
      <c r="DI110" s="147">
        <f>SUM(DI53, -DI55)</f>
        <v>0.1119</v>
      </c>
      <c r="DJ110" s="121">
        <f>SUM(DJ53, -DJ55)</f>
        <v>0.1094</v>
      </c>
      <c r="DK110" s="180">
        <f>SUM(DK53, -DK55)</f>
        <v>9.3200000000000005E-2</v>
      </c>
      <c r="DL110" s="121">
        <f>SUM(DL54, -DL56)</f>
        <v>9.8099999999999993E-2</v>
      </c>
      <c r="DM110" s="121">
        <f>SUM(DM54, -DM55)</f>
        <v>9.9199999999999997E-2</v>
      </c>
      <c r="DN110" s="339">
        <f>SUM(DN51, -DN53)</f>
        <v>0.11120000000000001</v>
      </c>
      <c r="DO110" s="350">
        <f>SUM(DO97, -DO103)</f>
        <v>0</v>
      </c>
      <c r="DP110" s="121">
        <f>SUM(DP51, -DP53)</f>
        <v>6.0699999999999976E-2</v>
      </c>
      <c r="DQ110" s="180">
        <f>SUM(DQ52, -DQ54)</f>
        <v>5.2799999999999986E-2</v>
      </c>
      <c r="DR110" s="119">
        <f>SUM(DR51, -DR52)</f>
        <v>8.77E-2</v>
      </c>
      <c r="DS110" s="119">
        <f>SUM(DS51, -DS52)</f>
        <v>0.12530000000000002</v>
      </c>
      <c r="DT110" s="6">
        <f>SUM(DT97, -DT103)</f>
        <v>0</v>
      </c>
      <c r="DU110" s="6">
        <f>SUM(DU97, -DU103)</f>
        <v>0</v>
      </c>
      <c r="DV110" s="6">
        <f>SUM(DV97, -DV103)</f>
        <v>0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43" t="s">
        <v>55</v>
      </c>
      <c r="CR111" s="118" t="s">
        <v>55</v>
      </c>
      <c r="CS111" s="183" t="s">
        <v>40</v>
      </c>
      <c r="CT111" s="159" t="s">
        <v>36</v>
      </c>
      <c r="CU111" s="115" t="s">
        <v>57</v>
      </c>
      <c r="CV111" s="181" t="s">
        <v>36</v>
      </c>
      <c r="CW111" s="143" t="s">
        <v>68</v>
      </c>
      <c r="CX111" s="125" t="s">
        <v>54</v>
      </c>
      <c r="CY111" s="182" t="s">
        <v>54</v>
      </c>
      <c r="CZ111" s="159" t="s">
        <v>36</v>
      </c>
      <c r="DA111" s="120" t="s">
        <v>36</v>
      </c>
      <c r="DB111" s="181" t="s">
        <v>36</v>
      </c>
      <c r="DC111" s="159" t="s">
        <v>36</v>
      </c>
      <c r="DD111" s="189" t="s">
        <v>53</v>
      </c>
      <c r="DE111" s="175" t="s">
        <v>57</v>
      </c>
      <c r="DF111" s="143" t="s">
        <v>68</v>
      </c>
      <c r="DG111" s="261" t="s">
        <v>54</v>
      </c>
      <c r="DH111" s="200" t="s">
        <v>53</v>
      </c>
      <c r="DI111" s="164" t="s">
        <v>40</v>
      </c>
      <c r="DJ111" s="124" t="s">
        <v>40</v>
      </c>
      <c r="DK111" s="183" t="s">
        <v>40</v>
      </c>
      <c r="DL111" s="169" t="s">
        <v>41</v>
      </c>
      <c r="DM111" s="189" t="s">
        <v>53</v>
      </c>
      <c r="DN111" s="345" t="s">
        <v>54</v>
      </c>
      <c r="DO111" s="349"/>
      <c r="DP111" s="118" t="s">
        <v>68</v>
      </c>
      <c r="DQ111" s="200" t="s">
        <v>55</v>
      </c>
      <c r="DR111" s="118" t="s">
        <v>65</v>
      </c>
      <c r="DS111" s="118" t="s">
        <v>65</v>
      </c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49">
        <f>SUM(CQ51, -CQ52)</f>
        <v>7.0400000000000018E-2</v>
      </c>
      <c r="CR112" s="119">
        <f>SUM(CR51, -CR52)</f>
        <v>5.4299999999999987E-2</v>
      </c>
      <c r="CS112" s="180">
        <f>SUM(CS54, -CS55)</f>
        <v>7.6100000000000001E-2</v>
      </c>
      <c r="CT112" s="145">
        <f>SUM(CT55, -CT56)</f>
        <v>7.1900000000000006E-2</v>
      </c>
      <c r="CU112" s="117">
        <f>SUM(CU57, -CU58)</f>
        <v>7.8800000000000009E-2</v>
      </c>
      <c r="CV112" s="177">
        <f>SUM(CV55, -CV56)</f>
        <v>6.5299999999999997E-2</v>
      </c>
      <c r="CW112" s="145">
        <f>SUM(CW51, -CW52)</f>
        <v>4.7299999999999995E-2</v>
      </c>
      <c r="CX112" s="121">
        <f>SUM(CX52, -CX54)</f>
        <v>5.8099999999999999E-2</v>
      </c>
      <c r="CY112" s="180">
        <f>SUM(CY52, -CY54)</f>
        <v>2.650000000000001E-2</v>
      </c>
      <c r="CZ112" s="145">
        <f>SUM(CZ55, -CZ56)</f>
        <v>5.0700000000000002E-2</v>
      </c>
      <c r="DA112" s="117">
        <f>SUM(DA55, -DA56)</f>
        <v>3.6499999999999998E-2</v>
      </c>
      <c r="DB112" s="177">
        <f>SUM(DB55, -DB56)</f>
        <v>4.7400000000000005E-2</v>
      </c>
      <c r="DC112" s="145">
        <f>SUM(DC55, -DC56)</f>
        <v>5.5000000000000007E-2</v>
      </c>
      <c r="DD112" s="209">
        <f>SUM(DD52, -DD54)</f>
        <v>6.5800000000000011E-2</v>
      </c>
      <c r="DE112" s="177">
        <f>SUM(DE57, -DE58)</f>
        <v>4.9399999999999999E-2</v>
      </c>
      <c r="DF112" s="145">
        <f>SUM(DF52, -DF53)</f>
        <v>6.6400000000000015E-2</v>
      </c>
      <c r="DG112" s="121">
        <f>SUM(DG52, -DG53)</f>
        <v>6.3399999999999998E-2</v>
      </c>
      <c r="DH112" s="188">
        <f>SUM(DH52, -DH53)</f>
        <v>7.46E-2</v>
      </c>
      <c r="DI112" s="147">
        <f>SUM(DI54, -DI55)</f>
        <v>0.11019999999999999</v>
      </c>
      <c r="DJ112" s="121">
        <f>SUM(DJ54, -DJ55)</f>
        <v>0.1012</v>
      </c>
      <c r="DK112" s="180">
        <f>SUM(DK54, -DK55)</f>
        <v>8.1199999999999994E-2</v>
      </c>
      <c r="DL112" s="121">
        <f>SUM(DL54, -DL55)</f>
        <v>8.1799999999999998E-2</v>
      </c>
      <c r="DM112" s="209">
        <f>SUM(DM52, -DM53)</f>
        <v>9.3399999999999997E-2</v>
      </c>
      <c r="DN112" s="334">
        <f>SUM(DN52, -DN53)</f>
        <v>9.11E-2</v>
      </c>
      <c r="DO112" s="350">
        <f>SUM(DO97, -DO102)</f>
        <v>0</v>
      </c>
      <c r="DP112" s="117">
        <f>SUM(DP52, -DP53)</f>
        <v>5.5099999999999982E-2</v>
      </c>
      <c r="DQ112" s="179">
        <f>SUM(DQ51, -DQ52)</f>
        <v>4.2200000000000015E-2</v>
      </c>
      <c r="DR112" s="121">
        <f>SUM(DR52, -DR54)</f>
        <v>5.3399999999999989E-2</v>
      </c>
      <c r="DS112" s="121">
        <f>SUM(DS52, -DS54)</f>
        <v>5.4099999999999995E-2</v>
      </c>
      <c r="DT112" s="6">
        <f>SUM(DT98, -DT104)</f>
        <v>0</v>
      </c>
      <c r="DU112" s="6">
        <f>SUM(DU97, -DU102)</f>
        <v>0</v>
      </c>
      <c r="DV112" s="6">
        <f>SUM(DV98, -DV104)</f>
        <v>0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59" t="s">
        <v>36</v>
      </c>
      <c r="CR113" s="189" t="s">
        <v>53</v>
      </c>
      <c r="CS113" s="184" t="s">
        <v>46</v>
      </c>
      <c r="CT113" s="143" t="s">
        <v>68</v>
      </c>
      <c r="CU113" s="118" t="s">
        <v>68</v>
      </c>
      <c r="CV113" s="182" t="s">
        <v>54</v>
      </c>
      <c r="CW113" s="155" t="s">
        <v>46</v>
      </c>
      <c r="CX113" s="123" t="s">
        <v>46</v>
      </c>
      <c r="CY113" s="184" t="s">
        <v>46</v>
      </c>
      <c r="CZ113" s="143" t="s">
        <v>68</v>
      </c>
      <c r="DA113" s="118" t="s">
        <v>68</v>
      </c>
      <c r="DB113" s="178" t="s">
        <v>55</v>
      </c>
      <c r="DC113" s="165" t="s">
        <v>53</v>
      </c>
      <c r="DD113" s="120" t="s">
        <v>36</v>
      </c>
      <c r="DE113" s="178" t="s">
        <v>68</v>
      </c>
      <c r="DF113" s="153" t="s">
        <v>57</v>
      </c>
      <c r="DG113" s="115" t="s">
        <v>57</v>
      </c>
      <c r="DH113" s="175" t="s">
        <v>57</v>
      </c>
      <c r="DI113" s="153" t="s">
        <v>57</v>
      </c>
      <c r="DJ113" s="115" t="s">
        <v>57</v>
      </c>
      <c r="DK113" s="175" t="s">
        <v>57</v>
      </c>
      <c r="DL113" s="115" t="s">
        <v>57</v>
      </c>
      <c r="DM113" s="115" t="s">
        <v>57</v>
      </c>
      <c r="DN113" s="346" t="s">
        <v>57</v>
      </c>
      <c r="DO113" s="349"/>
      <c r="DP113" s="115" t="s">
        <v>57</v>
      </c>
      <c r="DQ113" s="178" t="s">
        <v>68</v>
      </c>
      <c r="DR113" s="115" t="s">
        <v>57</v>
      </c>
      <c r="DS113" s="169" t="s">
        <v>64</v>
      </c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37">SUM(BE55, -BE57)</f>
        <v>4.1400000000000006E-2</v>
      </c>
      <c r="BF114" s="145">
        <f t="shared" si="337"/>
        <v>3.209999999999999E-2</v>
      </c>
      <c r="BG114" s="117">
        <f t="shared" si="337"/>
        <v>3.8699999999999998E-2</v>
      </c>
      <c r="BH114" s="274">
        <f t="shared" si="337"/>
        <v>3.3799999999999997E-2</v>
      </c>
      <c r="BI114" s="247">
        <f t="shared" si="337"/>
        <v>3.5799999999999998E-2</v>
      </c>
      <c r="BJ114" s="248">
        <f t="shared" si="337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45">
        <f>SUM(CQ55, -CQ56)</f>
        <v>4.6000000000000006E-2</v>
      </c>
      <c r="CR114" s="209">
        <f>SUM(CR52, -CR54)</f>
        <v>4.8100000000000004E-2</v>
      </c>
      <c r="CS114" s="274">
        <f>SUM(CS56, -CS57)</f>
        <v>7.5999999999999998E-2</v>
      </c>
      <c r="CT114" s="145">
        <f>SUM(CT51, -CT52)</f>
        <v>7.110000000000001E-2</v>
      </c>
      <c r="CU114" s="117">
        <f>SUM(CU51, -CU52)</f>
        <v>6.0799999999999993E-2</v>
      </c>
      <c r="CV114" s="180">
        <f>SUM(CV52, -CV54)</f>
        <v>5.1400000000000001E-2</v>
      </c>
      <c r="CW114" s="247">
        <f>SUM(CW56, -CW57)</f>
        <v>4.4199999999999989E-2</v>
      </c>
      <c r="CX114" s="248">
        <f>SUM(CX56, -CX57)</f>
        <v>5.1800000000000013E-2</v>
      </c>
      <c r="CY114" s="274">
        <f>SUM(CY56, -CY57)</f>
        <v>6.2199999999999991E-2</v>
      </c>
      <c r="CZ114" s="145">
        <f>SUM(CZ51, -CZ52)</f>
        <v>4.2199999999999988E-2</v>
      </c>
      <c r="DA114" s="117">
        <f>SUM(DA51, -DA52)</f>
        <v>2.9200000000000004E-2</v>
      </c>
      <c r="DB114" s="179">
        <f>SUM(DB51, -DB52)</f>
        <v>4.1300000000000003E-2</v>
      </c>
      <c r="DC114" s="167">
        <f>SUM(DC52, -DC54)</f>
        <v>4.9099999999999991E-2</v>
      </c>
      <c r="DD114" s="117">
        <f>SUM(DD55, -DD56)</f>
        <v>6.4000000000000001E-2</v>
      </c>
      <c r="DE114" s="177">
        <f>SUM(DE52, -DE53)</f>
        <v>3.1099999999999989E-2</v>
      </c>
      <c r="DF114" s="145">
        <f>SUM(DF57, -DF58)</f>
        <v>3.1200000000000006E-2</v>
      </c>
      <c r="DG114" s="117">
        <f>SUM(DG57, -DG58)</f>
        <v>3.4299999999999997E-2</v>
      </c>
      <c r="DH114" s="177">
        <f>SUM(DH57, -DH58)</f>
        <v>2.9399999999999982E-2</v>
      </c>
      <c r="DI114" s="145">
        <f>SUM(DI57, -DI58)</f>
        <v>3.8200000000000012E-2</v>
      </c>
      <c r="DJ114" s="117">
        <f>SUM(DJ57, -DJ58)</f>
        <v>3.7900000000000017E-2</v>
      </c>
      <c r="DK114" s="177">
        <f>SUM(DK57, -DK58)</f>
        <v>4.4700000000000017E-2</v>
      </c>
      <c r="DL114" s="117">
        <f>SUM(DL57, -DL58)</f>
        <v>3.8000000000000006E-2</v>
      </c>
      <c r="DM114" s="117">
        <f>SUM(DM57, -DM58)</f>
        <v>3.4100000000000019E-2</v>
      </c>
      <c r="DN114" s="339">
        <f>SUM(DN57, -DN58)</f>
        <v>4.469999999999999E-2</v>
      </c>
      <c r="DO114" s="350">
        <f>SUM(DO99, -DO104)</f>
        <v>0</v>
      </c>
      <c r="DP114" s="117">
        <f>SUM(DP57, -DP58)</f>
        <v>3.2100000000000017E-2</v>
      </c>
      <c r="DQ114" s="177">
        <f>SUM(DQ52, -DQ53)</f>
        <v>3.1299999999999994E-2</v>
      </c>
      <c r="DR114" s="117">
        <f>SUM(DR57, -DR58)</f>
        <v>3.259999999999999E-2</v>
      </c>
      <c r="DS114" s="121">
        <f>SUM(DS53, -DS54)</f>
        <v>3.620000000000001E-2</v>
      </c>
      <c r="DT114" s="6">
        <f>SUM(DT100, -DT106)</f>
        <v>0</v>
      </c>
      <c r="DU114" s="6">
        <f>SUM(DU99, -DU104)</f>
        <v>0</v>
      </c>
      <c r="DV114" s="6">
        <f>SUM(DV100, -DV106)</f>
        <v>0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65" t="s">
        <v>53</v>
      </c>
      <c r="CR115" s="261" t="s">
        <v>54</v>
      </c>
      <c r="CS115" s="200" t="s">
        <v>53</v>
      </c>
      <c r="CT115" s="201" t="s">
        <v>64</v>
      </c>
      <c r="CU115" s="125" t="s">
        <v>54</v>
      </c>
      <c r="CV115" s="178" t="s">
        <v>68</v>
      </c>
      <c r="CW115" s="201" t="s">
        <v>64</v>
      </c>
      <c r="CX115" s="169" t="s">
        <v>64</v>
      </c>
      <c r="CY115" s="187" t="s">
        <v>64</v>
      </c>
      <c r="CZ115" s="201" t="s">
        <v>64</v>
      </c>
      <c r="DA115" s="169" t="s">
        <v>64</v>
      </c>
      <c r="DB115" s="200" t="s">
        <v>53</v>
      </c>
      <c r="DC115" s="143" t="s">
        <v>55</v>
      </c>
      <c r="DD115" s="261" t="s">
        <v>54</v>
      </c>
      <c r="DE115" s="200" t="s">
        <v>55</v>
      </c>
      <c r="DF115" s="159" t="s">
        <v>36</v>
      </c>
      <c r="DG115" s="120" t="s">
        <v>36</v>
      </c>
      <c r="DH115" s="181" t="s">
        <v>36</v>
      </c>
      <c r="DI115" s="159" t="s">
        <v>36</v>
      </c>
      <c r="DJ115" s="189" t="s">
        <v>55</v>
      </c>
      <c r="DK115" s="181" t="s">
        <v>36</v>
      </c>
      <c r="DL115" s="124" t="s">
        <v>64</v>
      </c>
      <c r="DM115" s="120" t="s">
        <v>36</v>
      </c>
      <c r="DN115" s="341" t="s">
        <v>36</v>
      </c>
      <c r="DO115" s="349"/>
      <c r="DP115" s="169" t="s">
        <v>64</v>
      </c>
      <c r="DQ115" s="187" t="s">
        <v>64</v>
      </c>
      <c r="DR115" s="169" t="s">
        <v>64</v>
      </c>
      <c r="DS115" s="115" t="s">
        <v>57</v>
      </c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167">
        <f>SUM(CQ52, -CQ54)</f>
        <v>3.7599999999999995E-2</v>
      </c>
      <c r="CR116" s="121">
        <f>SUM(CR52, -CR53)</f>
        <v>4.1400000000000006E-2</v>
      </c>
      <c r="CS116" s="188">
        <f>SUM(CS52, -CS54)</f>
        <v>3.2799999999999996E-2</v>
      </c>
      <c r="CT116" s="147">
        <f>SUM(CT52, -CT54)</f>
        <v>1.6399999999999998E-2</v>
      </c>
      <c r="CU116" s="121">
        <f>SUM(CU52, -CU54)</f>
        <v>4.200000000000001E-2</v>
      </c>
      <c r="CV116" s="177">
        <f>SUM(CV51, -CV52)</f>
        <v>3.9499999999999993E-2</v>
      </c>
      <c r="CW116" s="147">
        <f>SUM(CW52, -CW54)</f>
        <v>4.2199999999999988E-2</v>
      </c>
      <c r="CX116" s="121">
        <f>SUM(CX52, -CX53)</f>
        <v>5.0199999999999995E-2</v>
      </c>
      <c r="CY116" s="180">
        <f>SUM(CY52, -CY53)</f>
        <v>2.8900000000000009E-2</v>
      </c>
      <c r="CZ116" s="147">
        <f>SUM(CZ52, -CZ54)</f>
        <v>1.8500000000000016E-2</v>
      </c>
      <c r="DA116" s="121">
        <f>SUM(DA52, -DA54)</f>
        <v>2.0099999999999993E-2</v>
      </c>
      <c r="DB116" s="188">
        <f>SUM(DB52, -DB54)</f>
        <v>3.4199999999999994E-2</v>
      </c>
      <c r="DC116" s="149">
        <f>SUM(DC51, -DC52)</f>
        <v>3.5599999999999993E-2</v>
      </c>
      <c r="DD116" s="121">
        <f>SUM(DD52, -DD53)</f>
        <v>5.2800000000000014E-2</v>
      </c>
      <c r="DE116" s="179">
        <f>SUM(DE51, -DE52)</f>
        <v>2.8999999999999998E-2</v>
      </c>
      <c r="DF116" s="145">
        <f>SUM(DF55, -DF56)</f>
        <v>2.0499999999999997E-2</v>
      </c>
      <c r="DG116" s="117">
        <f>SUM(DG55, -DG56)</f>
        <v>2.0500000000000004E-2</v>
      </c>
      <c r="DH116" s="177">
        <f>SUM(DH55, -DH56)</f>
        <v>2.4899999999999992E-2</v>
      </c>
      <c r="DI116" s="145">
        <f>SUM(DI55, -DI56)</f>
        <v>2.4899999999999999E-2</v>
      </c>
      <c r="DJ116" s="119">
        <f>SUM(DJ51, -DJ52)</f>
        <v>1.5000000000000013E-2</v>
      </c>
      <c r="DK116" s="177">
        <f>SUM(DK55, -DK56)</f>
        <v>2.7200000000000002E-2</v>
      </c>
      <c r="DL116" s="121">
        <f>SUM(DL53, -DL54)</f>
        <v>2.5300000000000003E-2</v>
      </c>
      <c r="DM116" s="117">
        <f>SUM(DM55, -DM56)</f>
        <v>2.86E-2</v>
      </c>
      <c r="DN116" s="339">
        <f>SUM(DN55, -DN56)</f>
        <v>2.7799999999999991E-2</v>
      </c>
      <c r="DO116" s="350">
        <f>SUM(DO105, -DO112,)</f>
        <v>0</v>
      </c>
      <c r="DP116" s="121">
        <f>SUM(DP53, -DP54)</f>
        <v>2.650000000000001E-2</v>
      </c>
      <c r="DQ116" s="180">
        <f>SUM(DQ53, -DQ54)</f>
        <v>2.1499999999999991E-2</v>
      </c>
      <c r="DR116" s="121">
        <f>SUM(DR53, -DR54)</f>
        <v>3.1699999999999992E-2</v>
      </c>
      <c r="DS116" s="117">
        <f>SUM(DS57, -DS58)</f>
        <v>3.1199999999999978E-2</v>
      </c>
      <c r="DT116" s="6">
        <f t="shared" ref="DR116:DT116" si="338">SUM(DT105, -DT112)</f>
        <v>0</v>
      </c>
      <c r="DU116" s="6">
        <f>SUM(DU105, -DU112,)</f>
        <v>0</v>
      </c>
      <c r="DV116" s="6">
        <f>SUM(DV105, -DV112,)</f>
        <v>0</v>
      </c>
      <c r="DW116" s="6">
        <f t="shared" ref="DW116:DZ116" si="339">SUM(DW105, -DW112)</f>
        <v>0</v>
      </c>
      <c r="DX116" s="6">
        <f t="shared" si="339"/>
        <v>0</v>
      </c>
      <c r="DY116" s="6">
        <f t="shared" si="339"/>
        <v>0</v>
      </c>
      <c r="DZ116" s="6">
        <f t="shared" si="339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40">SUM(EC105, -EC112)</f>
        <v>0</v>
      </c>
      <c r="ED116" s="6">
        <f t="shared" si="340"/>
        <v>0</v>
      </c>
      <c r="EE116" s="6">
        <f t="shared" si="340"/>
        <v>0</v>
      </c>
      <c r="EF116" s="6">
        <f t="shared" si="340"/>
        <v>0</v>
      </c>
      <c r="EG116" s="6">
        <f t="shared" si="340"/>
        <v>0</v>
      </c>
      <c r="EH116" s="6">
        <f t="shared" si="340"/>
        <v>0</v>
      </c>
      <c r="EI116" s="6">
        <f t="shared" si="340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41">SUM(EM105, -EM112)</f>
        <v>0</v>
      </c>
      <c r="EN116" s="6">
        <f t="shared" si="341"/>
        <v>0</v>
      </c>
      <c r="EO116" s="6">
        <f t="shared" si="341"/>
        <v>0</v>
      </c>
      <c r="EP116" s="6">
        <f t="shared" si="341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42">SUM(ES105, -ES112)</f>
        <v>0</v>
      </c>
      <c r="ET116" s="6">
        <f t="shared" si="342"/>
        <v>0</v>
      </c>
      <c r="EU116" s="6">
        <f t="shared" si="342"/>
        <v>0</v>
      </c>
      <c r="EV116" s="6">
        <f t="shared" si="342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43">SUM(EY105, -EY112)</f>
        <v>0</v>
      </c>
      <c r="EZ116" s="6">
        <f t="shared" si="343"/>
        <v>0</v>
      </c>
      <c r="FA116" s="6">
        <f t="shared" si="343"/>
        <v>0</v>
      </c>
      <c r="FB116" s="6">
        <f t="shared" si="343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44">SUM(FE105, -FE112)</f>
        <v>0</v>
      </c>
      <c r="FF116" s="6">
        <f t="shared" si="344"/>
        <v>0</v>
      </c>
      <c r="FG116" s="6">
        <f t="shared" si="344"/>
        <v>0</v>
      </c>
      <c r="FH116" s="6">
        <f t="shared" si="344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45">SUM(FK105, -FK112)</f>
        <v>0</v>
      </c>
      <c r="FL116" s="6">
        <f t="shared" si="345"/>
        <v>0</v>
      </c>
      <c r="FM116" s="6">
        <f t="shared" si="345"/>
        <v>0</v>
      </c>
      <c r="FN116" s="6">
        <f t="shared" si="345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46">SUM(FQ105, -FQ112)</f>
        <v>0</v>
      </c>
      <c r="FR116" s="6">
        <f t="shared" si="346"/>
        <v>0</v>
      </c>
      <c r="FS116" s="6">
        <f t="shared" si="346"/>
        <v>0</v>
      </c>
      <c r="FT116" s="6">
        <f t="shared" si="346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47">SUM(FW105, -FW112)</f>
        <v>0</v>
      </c>
      <c r="FX116" s="6">
        <f t="shared" si="347"/>
        <v>0</v>
      </c>
      <c r="FY116" s="6">
        <f t="shared" si="347"/>
        <v>0</v>
      </c>
      <c r="FZ116" s="6">
        <f t="shared" si="347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48">SUM(GC105, -GC112)</f>
        <v>0</v>
      </c>
      <c r="GD116" s="6">
        <f t="shared" si="348"/>
        <v>0</v>
      </c>
      <c r="GE116" s="6">
        <f t="shared" si="348"/>
        <v>0</v>
      </c>
      <c r="GF116" s="6">
        <f t="shared" si="348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49">SUM(GI105, -GI112)</f>
        <v>0</v>
      </c>
      <c r="GJ116" s="6">
        <f t="shared" si="349"/>
        <v>0</v>
      </c>
      <c r="GK116" s="6">
        <f t="shared" si="349"/>
        <v>0</v>
      </c>
      <c r="GL116" s="6">
        <f t="shared" si="349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50">SUM(GO105, -GO112)</f>
        <v>0</v>
      </c>
      <c r="GP116" s="6">
        <f t="shared" si="350"/>
        <v>0</v>
      </c>
      <c r="GQ116" s="6">
        <f t="shared" si="350"/>
        <v>0</v>
      </c>
      <c r="GR116" s="6">
        <f t="shared" si="350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51">SUM(GU105, -GU112)</f>
        <v>0</v>
      </c>
      <c r="GV116" s="6">
        <f t="shared" si="351"/>
        <v>0</v>
      </c>
      <c r="GW116" s="6">
        <f t="shared" si="351"/>
        <v>0</v>
      </c>
      <c r="GX116" s="6">
        <f t="shared" si="351"/>
        <v>0</v>
      </c>
      <c r="GY116" s="6">
        <f t="shared" si="351"/>
        <v>0</v>
      </c>
      <c r="GZ116" s="6">
        <f t="shared" si="351"/>
        <v>0</v>
      </c>
      <c r="HA116" s="6">
        <f t="shared" si="351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52">SUM(HE105, -HE112)</f>
        <v>0</v>
      </c>
      <c r="HF116" s="6">
        <f t="shared" si="352"/>
        <v>0</v>
      </c>
      <c r="HG116" s="6">
        <f t="shared" si="352"/>
        <v>0</v>
      </c>
      <c r="HH116" s="6">
        <f t="shared" si="352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53">SUM(HK105, -HK112)</f>
        <v>0</v>
      </c>
      <c r="HL116" s="6">
        <f t="shared" si="353"/>
        <v>0</v>
      </c>
      <c r="HM116" s="6">
        <f t="shared" si="353"/>
        <v>0</v>
      </c>
      <c r="HN116" s="6">
        <f t="shared" si="353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54">SUM(HQ105, -HQ112)</f>
        <v>0</v>
      </c>
      <c r="HR116" s="6">
        <f t="shared" si="354"/>
        <v>0</v>
      </c>
      <c r="HS116" s="6">
        <f t="shared" si="354"/>
        <v>0</v>
      </c>
      <c r="HT116" s="6">
        <f t="shared" si="354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55">SUM(HW105, -HW112)</f>
        <v>0</v>
      </c>
      <c r="HX116" s="6">
        <f t="shared" si="355"/>
        <v>0</v>
      </c>
      <c r="HY116" s="6">
        <f t="shared" si="355"/>
        <v>0</v>
      </c>
      <c r="HZ116" s="6">
        <f t="shared" si="355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56">SUM(IC105, -IC112)</f>
        <v>0</v>
      </c>
      <c r="ID116" s="6">
        <f t="shared" si="356"/>
        <v>0</v>
      </c>
      <c r="IE116" s="6">
        <f t="shared" si="356"/>
        <v>0</v>
      </c>
      <c r="IF116" s="6">
        <f t="shared" si="356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57">SUM(II105, -II112)</f>
        <v>0</v>
      </c>
      <c r="IJ116" s="6">
        <f t="shared" si="357"/>
        <v>0</v>
      </c>
      <c r="IK116" s="6">
        <f t="shared" si="357"/>
        <v>0</v>
      </c>
      <c r="IL116" s="6">
        <f t="shared" si="357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58">SUM(IO105, -IO112)</f>
        <v>0</v>
      </c>
      <c r="IP116" s="6">
        <f t="shared" si="358"/>
        <v>0</v>
      </c>
      <c r="IQ116" s="6">
        <f t="shared" si="358"/>
        <v>0</v>
      </c>
      <c r="IR116" s="6">
        <f t="shared" si="358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59">SUM(IU105, -IU112)</f>
        <v>0</v>
      </c>
      <c r="IV116" s="6">
        <f t="shared" si="359"/>
        <v>0</v>
      </c>
      <c r="IW116" s="6">
        <f t="shared" si="359"/>
        <v>0</v>
      </c>
      <c r="IX116" s="6">
        <f t="shared" si="359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60">SUM(JA105, -JA112)</f>
        <v>0</v>
      </c>
      <c r="JB116" s="6">
        <f t="shared" si="360"/>
        <v>0</v>
      </c>
      <c r="JC116" s="6">
        <f t="shared" si="360"/>
        <v>0</v>
      </c>
      <c r="JD116" s="6">
        <f t="shared" si="360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61">SUM(JG105, -JG112)</f>
        <v>0</v>
      </c>
      <c r="JH116" s="6">
        <f t="shared" si="361"/>
        <v>0</v>
      </c>
      <c r="JI116" s="6">
        <f t="shared" si="361"/>
        <v>0</v>
      </c>
      <c r="JJ116" s="6">
        <f t="shared" si="361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62">SUM(JM105, -JM112)</f>
        <v>0</v>
      </c>
      <c r="JN116" s="6">
        <f t="shared" si="362"/>
        <v>0</v>
      </c>
      <c r="JO116" s="6">
        <f t="shared" si="362"/>
        <v>0</v>
      </c>
      <c r="JP116" s="6">
        <f t="shared" si="362"/>
        <v>0</v>
      </c>
      <c r="JQ116" s="6">
        <f t="shared" si="362"/>
        <v>0</v>
      </c>
      <c r="JR116" s="6">
        <f t="shared" si="362"/>
        <v>0</v>
      </c>
      <c r="JS116" s="6">
        <f t="shared" si="362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201" t="s">
        <v>64</v>
      </c>
      <c r="CR117" s="120" t="s">
        <v>36</v>
      </c>
      <c r="CS117" s="264" t="s">
        <v>54</v>
      </c>
      <c r="CT117" s="186" t="s">
        <v>54</v>
      </c>
      <c r="CU117" s="169" t="s">
        <v>64</v>
      </c>
      <c r="CV117" s="187" t="s">
        <v>64</v>
      </c>
      <c r="CW117" s="186" t="s">
        <v>54</v>
      </c>
      <c r="CX117" s="118" t="s">
        <v>68</v>
      </c>
      <c r="CY117" s="178" t="s">
        <v>68</v>
      </c>
      <c r="CZ117" s="186" t="s">
        <v>54</v>
      </c>
      <c r="DA117" s="125" t="s">
        <v>54</v>
      </c>
      <c r="DB117" s="187" t="s">
        <v>64</v>
      </c>
      <c r="DC117" s="162" t="s">
        <v>54</v>
      </c>
      <c r="DD117" s="118" t="s">
        <v>55</v>
      </c>
      <c r="DE117" s="181" t="s">
        <v>36</v>
      </c>
      <c r="DF117" s="165" t="s">
        <v>55</v>
      </c>
      <c r="DG117" s="169" t="s">
        <v>64</v>
      </c>
      <c r="DH117" s="183" t="s">
        <v>64</v>
      </c>
      <c r="DI117" s="165" t="s">
        <v>55</v>
      </c>
      <c r="DJ117" s="120" t="s">
        <v>36</v>
      </c>
      <c r="DK117" s="200" t="s">
        <v>55</v>
      </c>
      <c r="DL117" s="120" t="s">
        <v>36</v>
      </c>
      <c r="DM117" s="118" t="s">
        <v>55</v>
      </c>
      <c r="DN117" s="337" t="s">
        <v>64</v>
      </c>
      <c r="DO117" s="349"/>
      <c r="DP117" s="120" t="s">
        <v>36</v>
      </c>
      <c r="DQ117" s="175" t="s">
        <v>57</v>
      </c>
      <c r="DR117" s="118" t="s">
        <v>68</v>
      </c>
      <c r="DS117" s="118" t="s">
        <v>68</v>
      </c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47">
        <f>SUM(CQ53, -CQ54)</f>
        <v>1.9600000000000006E-2</v>
      </c>
      <c r="CR118" s="117">
        <f>SUM(CR55, -CR56)</f>
        <v>3.4300000000000004E-2</v>
      </c>
      <c r="CS118" s="180">
        <f>SUM(CS52, -CS53)</f>
        <v>2.3699999999999999E-2</v>
      </c>
      <c r="CT118" s="147">
        <f>SUM(CT52, -CT53)</f>
        <v>1.2999999999999998E-2</v>
      </c>
      <c r="CU118" s="121">
        <f>SUM(CU52, -CU53)</f>
        <v>3.15E-2</v>
      </c>
      <c r="CV118" s="180">
        <f>SUM(CV52, -CV53)</f>
        <v>3.8599999999999995E-2</v>
      </c>
      <c r="CW118" s="147">
        <f>SUM(CW52, -CW53)</f>
        <v>3.4699999999999995E-2</v>
      </c>
      <c r="CX118" s="117">
        <f>SUM(CX51, -CX52)</f>
        <v>2.4900000000000005E-2</v>
      </c>
      <c r="CY118" s="177">
        <f>SUM(CY51, -CY52)</f>
        <v>3.7500000000000006E-2</v>
      </c>
      <c r="CZ118" s="147">
        <f>SUM(CZ52, -CZ53)</f>
        <v>1.5300000000000008E-2</v>
      </c>
      <c r="DA118" s="121">
        <f>SUM(DA52, -DA53)</f>
        <v>1.3899999999999982E-2</v>
      </c>
      <c r="DB118" s="180">
        <f>SUM(DB53, -DB54)</f>
        <v>2.070000000000001E-2</v>
      </c>
      <c r="DC118" s="147">
        <f>SUM(DC52, -DC53)</f>
        <v>2.969999999999999E-2</v>
      </c>
      <c r="DD118" s="119">
        <f>SUM(DD51, -DD52)</f>
        <v>2.8299999999999992E-2</v>
      </c>
      <c r="DE118" s="177">
        <f>SUM(DE55, -DE56)</f>
        <v>2.4200000000000006E-2</v>
      </c>
      <c r="DF118" s="149">
        <f>SUM(DF51, -DF52)</f>
        <v>9.299999999999975E-3</v>
      </c>
      <c r="DG118" s="121">
        <f>SUM(DG53, -DG54)</f>
        <v>7.9999999999999932E-3</v>
      </c>
      <c r="DH118" s="180">
        <f>SUM(DH53, -DH54)</f>
        <v>8.6999999999999994E-3</v>
      </c>
      <c r="DI118" s="149">
        <f>SUM(DI51, -DI52)</f>
        <v>2.5999999999999912E-3</v>
      </c>
      <c r="DJ118" s="117">
        <f>SUM(DJ55, -DJ56)</f>
        <v>1.21E-2</v>
      </c>
      <c r="DK118" s="179">
        <f>SUM(DK51, -DK52)</f>
        <v>1.9300000000000012E-2</v>
      </c>
      <c r="DL118" s="117">
        <f>SUM(DL55, -DL56)</f>
        <v>1.6300000000000002E-2</v>
      </c>
      <c r="DM118" s="119">
        <f>SUM(DM51, -DM52)</f>
        <v>1.6399999999999998E-2</v>
      </c>
      <c r="DN118" s="334">
        <f>SUM(DN53, -DN54)</f>
        <v>2.3199999999999998E-2</v>
      </c>
      <c r="DO118" s="350">
        <f>SUM(DO105, -DO111)</f>
        <v>0</v>
      </c>
      <c r="DP118" s="117">
        <f>SUM(DP55, -DP56)</f>
        <v>6.4000000000000029E-3</v>
      </c>
      <c r="DQ118" s="177">
        <f>SUM(DQ57, -DQ58)</f>
        <v>1.6800000000000009E-2</v>
      </c>
      <c r="DR118" s="117">
        <f>SUM(DR52, -DR53)</f>
        <v>2.1699999999999997E-2</v>
      </c>
      <c r="DS118" s="117">
        <f>SUM(DS52, -DS53)</f>
        <v>1.7899999999999985E-2</v>
      </c>
      <c r="DT118" s="6">
        <f>SUM(DT105, -DT111)</f>
        <v>0</v>
      </c>
      <c r="DU118" s="6">
        <f>SUM(DU105, -DU111)</f>
        <v>0</v>
      </c>
      <c r="DV118" s="6">
        <f>SUM(DV105, -DV111)</f>
        <v>0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162" t="s">
        <v>54</v>
      </c>
      <c r="CR119" s="169" t="s">
        <v>64</v>
      </c>
      <c r="CS119" s="187" t="s">
        <v>64</v>
      </c>
      <c r="CT119" s="165" t="s">
        <v>53</v>
      </c>
      <c r="CU119" s="124" t="s">
        <v>53</v>
      </c>
      <c r="CV119" s="183" t="s">
        <v>53</v>
      </c>
      <c r="CW119" s="165" t="s">
        <v>53</v>
      </c>
      <c r="CX119" s="124" t="s">
        <v>53</v>
      </c>
      <c r="CY119" s="183" t="s">
        <v>53</v>
      </c>
      <c r="CZ119" s="165" t="s">
        <v>53</v>
      </c>
      <c r="DA119" s="189" t="s">
        <v>53</v>
      </c>
      <c r="DB119" s="264" t="s">
        <v>54</v>
      </c>
      <c r="DC119" s="201" t="s">
        <v>64</v>
      </c>
      <c r="DD119" s="169" t="s">
        <v>64</v>
      </c>
      <c r="DE119" s="187" t="s">
        <v>64</v>
      </c>
      <c r="DF119" s="201" t="s">
        <v>64</v>
      </c>
      <c r="DG119" s="118" t="s">
        <v>55</v>
      </c>
      <c r="DH119" s="178" t="s">
        <v>55</v>
      </c>
      <c r="DI119" s="201" t="s">
        <v>64</v>
      </c>
      <c r="DJ119" s="169" t="s">
        <v>64</v>
      </c>
      <c r="DK119" s="187" t="s">
        <v>64</v>
      </c>
      <c r="DL119" s="189" t="s">
        <v>55</v>
      </c>
      <c r="DM119" s="124" t="s">
        <v>64</v>
      </c>
      <c r="DN119" s="333" t="s">
        <v>55</v>
      </c>
      <c r="DO119" s="349"/>
      <c r="DP119" s="189" t="s">
        <v>55</v>
      </c>
      <c r="DQ119" s="181" t="s">
        <v>36</v>
      </c>
      <c r="DR119" s="120" t="s">
        <v>36</v>
      </c>
      <c r="DS119" s="120" t="s">
        <v>36</v>
      </c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63">SUM(AM56, -AM57)</f>
        <v>1.6199999999999992E-2</v>
      </c>
      <c r="AN120" s="247">
        <f t="shared" si="363"/>
        <v>1.1999999999999927E-3</v>
      </c>
      <c r="AO120" s="248">
        <f t="shared" si="363"/>
        <v>1.1200000000000002E-2</v>
      </c>
      <c r="AP120" s="274">
        <f t="shared" si="363"/>
        <v>5.3999999999999881E-3</v>
      </c>
      <c r="AQ120" s="247">
        <f t="shared" si="363"/>
        <v>8.3000000000000018E-3</v>
      </c>
      <c r="AR120" s="248">
        <f t="shared" si="363"/>
        <v>1.1000000000000038E-3</v>
      </c>
      <c r="AS120" s="274">
        <f t="shared" si="363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49">
        <f>SUM(CQ52, -CQ53)</f>
        <v>1.7999999999999988E-2</v>
      </c>
      <c r="CR120" s="119">
        <f t="shared" ref="CR120:CW120" si="364">SUM(CR53, -CR54)</f>
        <v>6.6999999999999976E-3</v>
      </c>
      <c r="CS120" s="179">
        <f t="shared" si="364"/>
        <v>9.099999999999997E-3</v>
      </c>
      <c r="CT120" s="167">
        <f t="shared" si="364"/>
        <v>3.4000000000000002E-3</v>
      </c>
      <c r="CU120" s="209">
        <f t="shared" si="364"/>
        <v>1.0500000000000009E-2</v>
      </c>
      <c r="CV120" s="188">
        <f t="shared" si="364"/>
        <v>1.2800000000000006E-2</v>
      </c>
      <c r="CW120" s="167">
        <f t="shared" si="364"/>
        <v>7.4999999999999928E-3</v>
      </c>
      <c r="CX120" s="209">
        <f>SUM(CX53, -CX54)</f>
        <v>7.9000000000000042E-3</v>
      </c>
      <c r="CY120" s="188">
        <f>SUM(CY53, -CY54)</f>
        <v>-2.3999999999999994E-3</v>
      </c>
      <c r="CZ120" s="167">
        <f>SUM(CZ53, -CZ54)</f>
        <v>3.2000000000000084E-3</v>
      </c>
      <c r="DA120" s="209">
        <f>SUM(DA53, -DA54)</f>
        <v>6.2000000000000111E-3</v>
      </c>
      <c r="DB120" s="179">
        <f>SUM(DB52, -DB53)</f>
        <v>1.3499999999999984E-2</v>
      </c>
      <c r="DC120" s="149">
        <f>SUM(DC53, -DC54)</f>
        <v>1.9400000000000001E-2</v>
      </c>
      <c r="DD120" s="119">
        <f>SUM(DD53, -DD54)</f>
        <v>1.2999999999999998E-2</v>
      </c>
      <c r="DE120" s="179">
        <f>SUM(DE53, -DE54)</f>
        <v>2.2400000000000003E-2</v>
      </c>
      <c r="DF120" s="149">
        <f>SUM(DF53, -DF54)</f>
        <v>1.1999999999999927E-3</v>
      </c>
      <c r="DG120" s="119">
        <f>SUM(DG51, -DG52)</f>
        <v>4.7999999999999987E-3</v>
      </c>
      <c r="DH120" s="179">
        <f>SUM(DH51, -DH52)</f>
        <v>3.999999999999837E-4</v>
      </c>
      <c r="DI120" s="149">
        <f>SUM(DI53, -DI54)</f>
        <v>1.6999999999999932E-3</v>
      </c>
      <c r="DJ120" s="119">
        <f>SUM(DJ53, -DJ54)</f>
        <v>8.2000000000000059E-3</v>
      </c>
      <c r="DK120" s="179">
        <f>SUM(DK53, -DK54)</f>
        <v>1.2000000000000004E-2</v>
      </c>
      <c r="DL120" s="119">
        <f>SUM(DL51, -DL52)</f>
        <v>1.5600000000000003E-2</v>
      </c>
      <c r="DM120" s="121">
        <f>SUM(DM53, -DM54)</f>
        <v>6.6999999999999976E-3</v>
      </c>
      <c r="DN120" s="342">
        <f>SUM(DN51, -DN52)</f>
        <v>2.0100000000000007E-2</v>
      </c>
      <c r="DO120" s="351">
        <f>SUM(DO105, -DO110)</f>
        <v>0</v>
      </c>
      <c r="DP120" s="119">
        <f>SUM(DP51, -DP52)</f>
        <v>5.5999999999999939E-3</v>
      </c>
      <c r="DQ120" s="188">
        <f>SUM(DQ55, -DQ56)</f>
        <v>7.8999999999999973E-3</v>
      </c>
      <c r="DR120" s="117">
        <f>SUM(DR55, -DR56)</f>
        <v>7.1999999999999981E-3</v>
      </c>
      <c r="DS120" s="117">
        <f>SUM(DS55, -DS56)</f>
        <v>1.1000000000000038E-3</v>
      </c>
      <c r="DT120" s="6">
        <f>SUM(DT106, -DT112)</f>
        <v>0</v>
      </c>
      <c r="DU120" s="6">
        <f>SUM(DU105, -DU110)</f>
        <v>0</v>
      </c>
      <c r="DV120" s="6">
        <f>SUM(DV106, -DV112)</f>
        <v>0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  <c r="CK122" t="s">
        <v>62</v>
      </c>
      <c r="CY122" t="s">
        <v>62</v>
      </c>
    </row>
    <row r="123" spans="1:279" ht="15.75" thickBot="1" x14ac:dyDescent="0.3">
      <c r="CO123" s="49" t="s">
        <v>35</v>
      </c>
      <c r="CP123" s="49" t="s">
        <v>91</v>
      </c>
      <c r="CQ123" s="49" t="s">
        <v>1</v>
      </c>
      <c r="CR123" s="50"/>
      <c r="CS123" s="49"/>
      <c r="CT123" s="49" t="s">
        <v>4</v>
      </c>
      <c r="CU123" s="49" t="s">
        <v>5</v>
      </c>
      <c r="CV123" s="49" t="s">
        <v>6</v>
      </c>
      <c r="CW123" s="49" t="s">
        <v>7</v>
      </c>
      <c r="CX123" s="49" t="s">
        <v>8</v>
      </c>
      <c r="CY123" s="50"/>
      <c r="CZ123" s="50"/>
      <c r="DA123" s="49" t="s">
        <v>11</v>
      </c>
      <c r="DB123" s="49" t="s">
        <v>12</v>
      </c>
      <c r="DC123" s="49" t="s">
        <v>13</v>
      </c>
      <c r="DD123" s="49" t="s">
        <v>14</v>
      </c>
      <c r="DE123" s="49" t="s">
        <v>15</v>
      </c>
      <c r="DF123" s="50"/>
      <c r="DG123" s="50" t="s">
        <v>62</v>
      </c>
      <c r="DH123" s="49" t="s">
        <v>18</v>
      </c>
      <c r="DI123" s="49" t="s">
        <v>19</v>
      </c>
      <c r="DJ123" s="49" t="s">
        <v>20</v>
      </c>
      <c r="DK123" s="49" t="s">
        <v>21</v>
      </c>
      <c r="DL123" s="49" t="s">
        <v>22</v>
      </c>
      <c r="DM123" s="50"/>
      <c r="DN123" s="50"/>
      <c r="DO123" s="49" t="s">
        <v>25</v>
      </c>
      <c r="DP123" s="49" t="s">
        <v>26</v>
      </c>
      <c r="DQ123" s="49" t="s">
        <v>27</v>
      </c>
      <c r="DR123" s="49" t="s">
        <v>28</v>
      </c>
      <c r="DS123" s="50"/>
      <c r="DT123" s="50"/>
      <c r="DU123" s="50"/>
      <c r="DV123" s="50"/>
      <c r="DW123" s="50"/>
      <c r="DX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1" t="s">
        <v>87</v>
      </c>
    </row>
    <row r="124" spans="1:279" ht="15.75" thickBot="1" x14ac:dyDescent="0.3">
      <c r="CP124" t="s">
        <v>62</v>
      </c>
      <c r="CQ124" s="91">
        <v>3.0800000000000001E-2</v>
      </c>
      <c r="CR124" s="15"/>
      <c r="CS124" s="15" t="s">
        <v>62</v>
      </c>
      <c r="CT124" s="91">
        <v>3.7900000000000003E-2</v>
      </c>
      <c r="CU124" s="7">
        <v>4.0899999999999999E-2</v>
      </c>
      <c r="CV124" s="7">
        <v>8.9599999999999999E-2</v>
      </c>
      <c r="CW124" s="7">
        <v>9.9299999999999999E-2</v>
      </c>
      <c r="CX124" s="7">
        <v>9.8400000000000001E-2</v>
      </c>
      <c r="CY124" s="15" t="s">
        <v>62</v>
      </c>
      <c r="CZ124" s="15" t="s">
        <v>62</v>
      </c>
      <c r="DA124" s="7">
        <v>0.1246</v>
      </c>
      <c r="DB124" s="7">
        <v>0.1104</v>
      </c>
      <c r="DC124" s="7">
        <v>0.12</v>
      </c>
      <c r="DD124" s="7">
        <v>0.1076</v>
      </c>
      <c r="DE124" s="7">
        <v>8.8900000000000007E-2</v>
      </c>
      <c r="DF124" s="15"/>
      <c r="DG124" s="15"/>
      <c r="DH124" s="7">
        <v>8.6599999999999996E-2</v>
      </c>
      <c r="DI124" s="7">
        <v>5.7700000000000001E-2</v>
      </c>
      <c r="DJ124" s="7">
        <v>6.2600000000000003E-2</v>
      </c>
      <c r="DK124" s="7">
        <v>8.5000000000000006E-2</v>
      </c>
      <c r="DL124" s="7">
        <v>6.5000000000000002E-2</v>
      </c>
      <c r="DM124" s="15" t="s">
        <v>62</v>
      </c>
      <c r="DN124" s="15"/>
      <c r="DO124" s="22">
        <v>7.3800000000000004E-2</v>
      </c>
      <c r="DP124" s="15" t="s">
        <v>62</v>
      </c>
      <c r="DQ124" s="15"/>
      <c r="DR124" s="15"/>
      <c r="DS124" s="15"/>
      <c r="DT124" s="15"/>
      <c r="DU124" s="15"/>
      <c r="DV124" s="15"/>
      <c r="DW124" s="15"/>
      <c r="DX124" s="15"/>
      <c r="DY124" t="s">
        <v>62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CQ125" s="137">
        <v>1.77E-2</v>
      </c>
      <c r="CR125" s="6" t="s">
        <v>62</v>
      </c>
      <c r="CS125" s="6"/>
      <c r="CT125" s="89">
        <v>2.9100000000000001E-2</v>
      </c>
      <c r="CU125" s="41">
        <v>3.6999999999999998E-2</v>
      </c>
      <c r="CV125" s="16">
        <v>3.5400000000000001E-2</v>
      </c>
      <c r="CW125" s="93">
        <v>3.0499999999999999E-2</v>
      </c>
      <c r="CX125" s="93">
        <v>4.5400000000000003E-2</v>
      </c>
      <c r="CY125" s="6"/>
      <c r="CZ125" s="6" t="s">
        <v>62</v>
      </c>
      <c r="DA125" s="93">
        <v>4.19E-2</v>
      </c>
      <c r="DB125" s="41">
        <v>4.3900000000000002E-2</v>
      </c>
      <c r="DC125" s="41">
        <v>4.1200000000000001E-2</v>
      </c>
      <c r="DD125" s="35">
        <v>1.7600000000000001E-2</v>
      </c>
      <c r="DE125" s="35">
        <v>2.8500000000000001E-2</v>
      </c>
      <c r="DF125" s="6"/>
      <c r="DG125" s="6" t="s">
        <v>62</v>
      </c>
      <c r="DH125" s="16">
        <v>1.44E-2</v>
      </c>
      <c r="DI125" s="22">
        <v>5.6000000000000001E-2</v>
      </c>
      <c r="DJ125" s="22">
        <v>5.2400000000000002E-2</v>
      </c>
      <c r="DK125" s="22">
        <v>6.4399999999999999E-2</v>
      </c>
      <c r="DL125" s="22">
        <v>5.45E-2</v>
      </c>
      <c r="DM125" s="6"/>
      <c r="DN125" s="6" t="s">
        <v>62</v>
      </c>
      <c r="DO125" s="7">
        <v>5.5199999999999999E-2</v>
      </c>
      <c r="DP125" s="6"/>
      <c r="DQ125" s="6" t="s">
        <v>62</v>
      </c>
      <c r="DR125" s="6"/>
      <c r="DS125" s="6" t="s">
        <v>62</v>
      </c>
      <c r="DT125" s="6"/>
      <c r="DU125" s="6" t="s">
        <v>62</v>
      </c>
      <c r="DV125" s="6" t="s">
        <v>62</v>
      </c>
      <c r="DW125" s="6" t="s">
        <v>62</v>
      </c>
      <c r="DX125" s="6" t="s">
        <v>62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CO126" t="s">
        <v>62</v>
      </c>
      <c r="CP126" t="s">
        <v>62</v>
      </c>
      <c r="CQ126" s="89">
        <v>1.2699999999999999E-2</v>
      </c>
      <c r="CS126" s="6"/>
      <c r="CT126" s="137">
        <v>2.3099999999999999E-2</v>
      </c>
      <c r="CU126" s="35">
        <v>1.49E-2</v>
      </c>
      <c r="CV126" s="41">
        <v>3.2399999999999998E-2</v>
      </c>
      <c r="CW126" s="16">
        <v>2.92E-2</v>
      </c>
      <c r="CX126" s="48">
        <v>2.1999999999999999E-2</v>
      </c>
      <c r="CY126" s="6"/>
      <c r="DA126" s="41">
        <v>1.9300000000000001E-2</v>
      </c>
      <c r="DB126" s="16">
        <v>3.8800000000000001E-2</v>
      </c>
      <c r="DC126" s="16">
        <v>5.5999999999999999E-3</v>
      </c>
      <c r="DD126" s="16">
        <v>1.7500000000000002E-2</v>
      </c>
      <c r="DE126" s="41">
        <v>1.26E-2</v>
      </c>
      <c r="DF126" s="6"/>
      <c r="DH126" s="41">
        <v>1.15E-2</v>
      </c>
      <c r="DI126" s="35">
        <v>2.1399999999999999E-2</v>
      </c>
      <c r="DJ126" s="41">
        <v>2.4899999999999999E-2</v>
      </c>
      <c r="DK126" s="16">
        <v>3.3000000000000002E-2</v>
      </c>
      <c r="DL126" s="41">
        <v>4.6699999999999998E-2</v>
      </c>
      <c r="DM126" s="6"/>
      <c r="DO126" s="35">
        <v>2.58E-2</v>
      </c>
      <c r="DP126" s="6"/>
      <c r="DR126" s="6"/>
      <c r="DT126" s="6"/>
      <c r="DU126" s="53"/>
      <c r="DV126" s="53"/>
      <c r="DW126" s="53"/>
      <c r="DX126" s="53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CO127" t="s">
        <v>62</v>
      </c>
      <c r="CQ127" s="87">
        <v>4.7999999999999996E-3</v>
      </c>
      <c r="CR127" s="6" t="s">
        <v>62</v>
      </c>
      <c r="CS127" s="6"/>
      <c r="CT127" s="87">
        <v>6.9999999999999999E-4</v>
      </c>
      <c r="CU127" s="16">
        <v>1.32E-2</v>
      </c>
      <c r="CV127" s="93">
        <v>2.2200000000000001E-2</v>
      </c>
      <c r="CW127" s="48">
        <v>2.0199999999999999E-2</v>
      </c>
      <c r="CX127" s="16">
        <v>1.9900000000000001E-2</v>
      </c>
      <c r="CY127" s="6"/>
      <c r="CZ127" s="6" t="s">
        <v>62</v>
      </c>
      <c r="DA127" s="16">
        <v>1.5900000000000001E-2</v>
      </c>
      <c r="DB127" s="93">
        <v>6.1999999999999998E-3</v>
      </c>
      <c r="DC127" s="93">
        <v>-5.4000000000000003E-3</v>
      </c>
      <c r="DD127" s="93">
        <v>1.34E-2</v>
      </c>
      <c r="DE127" s="16">
        <v>-3.8999999999999998E-3</v>
      </c>
      <c r="DF127" s="6"/>
      <c r="DG127" s="6" t="s">
        <v>62</v>
      </c>
      <c r="DH127" s="35">
        <v>1.01E-2</v>
      </c>
      <c r="DI127" s="16">
        <v>8.6999999999999994E-3</v>
      </c>
      <c r="DJ127" s="16">
        <v>1.29E-2</v>
      </c>
      <c r="DK127" s="93">
        <v>1.7999999999999999E-2</v>
      </c>
      <c r="DL127" s="16">
        <v>1.24E-2</v>
      </c>
      <c r="DM127" s="6"/>
      <c r="DN127" s="6" t="s">
        <v>62</v>
      </c>
      <c r="DO127" s="16">
        <v>2.2499999999999999E-2</v>
      </c>
      <c r="DP127" s="6"/>
      <c r="DQ127" s="6" t="s">
        <v>62</v>
      </c>
      <c r="DR127" s="6"/>
      <c r="DS127" s="6" t="s">
        <v>62</v>
      </c>
      <c r="DT127" s="6"/>
      <c r="DU127" s="6" t="s">
        <v>62</v>
      </c>
      <c r="DV127" s="6" t="s">
        <v>62</v>
      </c>
      <c r="DW127" s="6" t="s">
        <v>62</v>
      </c>
      <c r="DX127" s="6" t="s">
        <v>62</v>
      </c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CO128" t="s">
        <v>62</v>
      </c>
      <c r="CQ128" s="88">
        <v>-2.3999999999999998E-3</v>
      </c>
      <c r="CR128" t="s">
        <v>62</v>
      </c>
      <c r="CS128" s="6"/>
      <c r="CT128" s="90">
        <v>-6.4999999999999997E-3</v>
      </c>
      <c r="CU128" s="31">
        <v>-4.4999999999999997E-3</v>
      </c>
      <c r="CV128" s="48">
        <v>-1.8E-3</v>
      </c>
      <c r="CW128" s="22">
        <v>1.9300000000000001E-2</v>
      </c>
      <c r="CX128" s="22">
        <v>1.04E-2</v>
      </c>
      <c r="CY128" s="6"/>
      <c r="CZ128" t="s">
        <v>62</v>
      </c>
      <c r="DA128" s="48">
        <v>5.9999999999999995E-4</v>
      </c>
      <c r="DB128" s="22">
        <v>-1.4E-3</v>
      </c>
      <c r="DC128" s="35">
        <v>-1.66E-2</v>
      </c>
      <c r="DD128" s="41">
        <v>3.7000000000000002E-3</v>
      </c>
      <c r="DE128" s="93">
        <v>-5.7999999999999996E-3</v>
      </c>
      <c r="DF128" s="6"/>
      <c r="DG128" t="s">
        <v>62</v>
      </c>
      <c r="DH128" s="93">
        <v>-8.0000000000000004E-4</v>
      </c>
      <c r="DI128" s="41">
        <v>-8.9999999999999998E-4</v>
      </c>
      <c r="DJ128" s="93">
        <v>5.0000000000000001E-4</v>
      </c>
      <c r="DK128" s="41">
        <v>1.72E-2</v>
      </c>
      <c r="DL128" s="93">
        <v>1.6000000000000001E-3</v>
      </c>
      <c r="DM128" s="6"/>
      <c r="DN128" t="s">
        <v>62</v>
      </c>
      <c r="DO128" s="41">
        <v>3.7000000000000002E-3</v>
      </c>
      <c r="DP128" s="6"/>
      <c r="DQ128" t="s">
        <v>62</v>
      </c>
      <c r="DR128" s="6"/>
      <c r="DS128" t="s">
        <v>62</v>
      </c>
      <c r="DT128" s="6"/>
      <c r="DU128" s="53" t="s">
        <v>62</v>
      </c>
      <c r="DV128" s="53" t="s">
        <v>62</v>
      </c>
      <c r="DW128" s="53" t="s">
        <v>62</v>
      </c>
      <c r="DX128" s="53" t="s">
        <v>62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CO129" t="s">
        <v>62</v>
      </c>
      <c r="CQ129" s="90">
        <v>-1.23E-2</v>
      </c>
      <c r="CR129" s="6"/>
      <c r="CS129" s="6"/>
      <c r="CT129" s="88">
        <v>-9.7999999999999997E-3</v>
      </c>
      <c r="CU129" s="93">
        <v>-5.7999999999999996E-3</v>
      </c>
      <c r="CV129" s="22">
        <v>-4.1000000000000003E-3</v>
      </c>
      <c r="CW129" s="41">
        <v>-1.34E-2</v>
      </c>
      <c r="CX129" s="41">
        <v>8.5000000000000006E-3</v>
      </c>
      <c r="CY129" s="6"/>
      <c r="CZ129" s="6"/>
      <c r="DA129" s="22">
        <v>-1.1599999999999999E-2</v>
      </c>
      <c r="DB129" s="48">
        <v>-2.1499999999999998E-2</v>
      </c>
      <c r="DC129" s="22">
        <v>-1.84E-2</v>
      </c>
      <c r="DD129" s="48">
        <v>-2.9899999999999999E-2</v>
      </c>
      <c r="DE129" s="22">
        <v>-2.35E-2</v>
      </c>
      <c r="DF129" s="6"/>
      <c r="DG129" s="6"/>
      <c r="DH129" s="22">
        <v>-1.9E-3</v>
      </c>
      <c r="DI129" s="93">
        <v>-5.1000000000000004E-3</v>
      </c>
      <c r="DJ129" s="35">
        <v>-5.4000000000000003E-3</v>
      </c>
      <c r="DK129" s="35">
        <v>-4.36E-2</v>
      </c>
      <c r="DL129" s="35">
        <v>-1.11E-2</v>
      </c>
      <c r="DM129" s="6"/>
      <c r="DN129" s="6"/>
      <c r="DO129" s="93">
        <v>-1.0500000000000001E-2</v>
      </c>
      <c r="DP129" s="6"/>
      <c r="DQ129" s="6"/>
      <c r="DR129" s="6"/>
      <c r="DS129" s="6"/>
      <c r="DT129" s="6"/>
      <c r="DU129" s="6"/>
      <c r="DV129" s="6"/>
      <c r="DW129" s="6"/>
      <c r="DX129" s="6"/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CO130" t="s">
        <v>62</v>
      </c>
      <c r="CQ130" s="92">
        <v>-1.78E-2</v>
      </c>
      <c r="CR130" s="6"/>
      <c r="CS130" s="6" t="s">
        <v>62</v>
      </c>
      <c r="CT130" s="92">
        <v>-2.47E-2</v>
      </c>
      <c r="CU130" s="48">
        <v>-4.6199999999999998E-2</v>
      </c>
      <c r="CV130" s="35">
        <v>-7.9299999999999995E-2</v>
      </c>
      <c r="CW130" s="31">
        <v>-8.5999999999999993E-2</v>
      </c>
      <c r="CX130" s="35">
        <v>-0.1022</v>
      </c>
      <c r="CY130" s="6"/>
      <c r="CZ130" s="6"/>
      <c r="DA130" s="35">
        <v>-8.8300000000000003E-2</v>
      </c>
      <c r="DB130" s="31">
        <v>-7.8899999999999998E-2</v>
      </c>
      <c r="DC130" s="48">
        <v>-5.11E-2</v>
      </c>
      <c r="DD130" s="22">
        <v>-5.9299999999999999E-2</v>
      </c>
      <c r="DE130" s="48">
        <v>-4.6800000000000001E-2</v>
      </c>
      <c r="DF130" s="6"/>
      <c r="DG130" s="6"/>
      <c r="DH130" s="48">
        <v>-5.9700000000000003E-2</v>
      </c>
      <c r="DI130" s="31">
        <v>-5.0599999999999999E-2</v>
      </c>
      <c r="DJ130" s="31">
        <v>-4.6300000000000001E-2</v>
      </c>
      <c r="DK130" s="48">
        <v>-6.88E-2</v>
      </c>
      <c r="DL130" s="31">
        <v>-8.3900000000000002E-2</v>
      </c>
      <c r="DM130" s="6"/>
      <c r="DN130" s="6"/>
      <c r="DO130" s="31">
        <v>-4.53E-2</v>
      </c>
      <c r="DP130" s="6"/>
      <c r="DQ130" s="6"/>
      <c r="DR130" s="6"/>
      <c r="DS130" s="6"/>
      <c r="DT130" s="6"/>
      <c r="DU130" s="6"/>
      <c r="DV130" s="6"/>
      <c r="DW130" s="6"/>
      <c r="DX130" s="6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CP131" t="s">
        <v>62</v>
      </c>
      <c r="CQ131" s="314">
        <v>-3.3500000000000002E-2</v>
      </c>
      <c r="CR131" s="10" t="s">
        <v>62</v>
      </c>
      <c r="CS131" s="10" t="s">
        <v>62</v>
      </c>
      <c r="CT131" s="314">
        <v>-4.9799999999999997E-2</v>
      </c>
      <c r="CU131" s="300">
        <v>-4.9500000000000002E-2</v>
      </c>
      <c r="CV131" s="315">
        <v>-9.4399999999999998E-2</v>
      </c>
      <c r="CW131" s="316">
        <v>-9.9099999999999994E-2</v>
      </c>
      <c r="CX131" s="315">
        <v>-0.1024</v>
      </c>
      <c r="CY131" s="10"/>
      <c r="CZ131" s="10" t="s">
        <v>62</v>
      </c>
      <c r="DA131" s="315">
        <v>-0.1024</v>
      </c>
      <c r="DB131" s="316">
        <v>-9.7500000000000003E-2</v>
      </c>
      <c r="DC131" s="315">
        <v>-7.5300000000000006E-2</v>
      </c>
      <c r="DD131" s="315">
        <v>-7.0599999999999996E-2</v>
      </c>
      <c r="DE131" s="315">
        <v>-0.05</v>
      </c>
      <c r="DF131" s="10"/>
      <c r="DG131" s="10" t="s">
        <v>62</v>
      </c>
      <c r="DH131" s="315">
        <v>-6.0199999999999997E-2</v>
      </c>
      <c r="DI131" s="311">
        <v>-8.72E-2</v>
      </c>
      <c r="DJ131" s="48">
        <v>-0.1016</v>
      </c>
      <c r="DK131" s="31">
        <v>-0.1052</v>
      </c>
      <c r="DL131" s="48">
        <v>-8.5199999999999998E-2</v>
      </c>
      <c r="DM131" s="10"/>
      <c r="DN131" s="10" t="s">
        <v>62</v>
      </c>
      <c r="DO131" s="48">
        <v>-0.12520000000000001</v>
      </c>
      <c r="DP131" s="10" t="s">
        <v>62</v>
      </c>
      <c r="DQ131" s="6" t="s">
        <v>62</v>
      </c>
      <c r="DR131" s="10"/>
      <c r="DS131" s="10" t="s">
        <v>62</v>
      </c>
      <c r="DT131" s="10"/>
      <c r="DU131" s="10" t="s">
        <v>62</v>
      </c>
      <c r="DV131" s="10" t="s">
        <v>62</v>
      </c>
      <c r="DW131" s="10" t="s">
        <v>62</v>
      </c>
      <c r="DX131" s="10" t="s">
        <v>62</v>
      </c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7" customFormat="1" ht="15.75" thickBot="1" x14ac:dyDescent="0.3">
      <c r="A132" s="55" t="s">
        <v>109</v>
      </c>
      <c r="B132" s="55" t="s">
        <v>102</v>
      </c>
      <c r="C132" s="55" t="s">
        <v>103</v>
      </c>
      <c r="Y132" s="55" t="s">
        <v>110</v>
      </c>
      <c r="Z132" s="55" t="s">
        <v>104</v>
      </c>
      <c r="AA132" s="55" t="s">
        <v>103</v>
      </c>
      <c r="AV132" s="55" t="s">
        <v>110</v>
      </c>
      <c r="AW132" s="323" t="s">
        <v>105</v>
      </c>
      <c r="AX132" s="55" t="s">
        <v>111</v>
      </c>
      <c r="AY132" s="55" t="s">
        <v>86</v>
      </c>
      <c r="BA132" s="323" t="s">
        <v>106</v>
      </c>
      <c r="BG132" s="297" t="s">
        <v>62</v>
      </c>
      <c r="BL132" s="323" t="s">
        <v>107</v>
      </c>
      <c r="BM132" s="323" t="s">
        <v>26</v>
      </c>
      <c r="BN132" s="323" t="s">
        <v>27</v>
      </c>
      <c r="BO132" s="323" t="s">
        <v>28</v>
      </c>
      <c r="BP132" s="323" t="s">
        <v>108</v>
      </c>
      <c r="BS132" s="283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3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133" s="306">
        <v>5.74E-2</v>
      </c>
      <c r="C133" s="306">
        <v>6.5600000000000006E-2</v>
      </c>
      <c r="D133" s="306">
        <v>9.1800000000000007E-2</v>
      </c>
      <c r="E133" s="317">
        <v>6.1800000000000001E-2</v>
      </c>
      <c r="F133" s="318">
        <v>0.1176</v>
      </c>
      <c r="G133" s="318">
        <v>9.9500000000000005E-2</v>
      </c>
      <c r="H133" s="318">
        <v>0.1163</v>
      </c>
      <c r="I133" s="318">
        <v>0.15090000000000001</v>
      </c>
      <c r="J133" s="318">
        <v>0.13969999999999999</v>
      </c>
      <c r="K133" s="319">
        <v>0.13980000000000001</v>
      </c>
      <c r="L133" s="319">
        <v>0.14369999999999999</v>
      </c>
      <c r="M133" s="319">
        <v>0.10730000000000001</v>
      </c>
      <c r="N133" s="319">
        <v>0.11269999999999999</v>
      </c>
      <c r="O133" s="319">
        <v>0.15939999999999999</v>
      </c>
      <c r="P133" s="319">
        <v>0.1237</v>
      </c>
      <c r="Q133" s="319">
        <v>0.1234</v>
      </c>
      <c r="R133" s="319">
        <v>0.14299999999999999</v>
      </c>
      <c r="S133" s="319">
        <v>0.1668</v>
      </c>
      <c r="T133" s="319">
        <v>0.1648</v>
      </c>
      <c r="U133" s="319">
        <v>0.193</v>
      </c>
      <c r="V133" s="319">
        <v>0.1782</v>
      </c>
      <c r="W133" s="319">
        <v>0.1323</v>
      </c>
      <c r="X133" s="319">
        <v>0.15870000000000001</v>
      </c>
      <c r="Z133" s="319">
        <v>9.7199999999999995E-2</v>
      </c>
      <c r="AA133" s="320">
        <v>8.8599999999999998E-2</v>
      </c>
      <c r="AB133" s="318">
        <v>0.1069</v>
      </c>
      <c r="AC133" s="320">
        <v>0.16539999999999999</v>
      </c>
      <c r="AD133" s="320">
        <v>0.2099</v>
      </c>
      <c r="AE133" s="320">
        <v>0.20119999999999999</v>
      </c>
      <c r="AF133" s="320">
        <v>0.1983</v>
      </c>
      <c r="AG133" s="320">
        <v>0.20549999999999999</v>
      </c>
      <c r="AH133" s="320">
        <v>0.2339</v>
      </c>
      <c r="AI133" s="320">
        <v>0.2555</v>
      </c>
      <c r="AJ133" s="320">
        <v>0.29399999999999998</v>
      </c>
      <c r="AK133" s="320">
        <v>0.30890000000000001</v>
      </c>
      <c r="AL133" s="320">
        <v>0.26190000000000002</v>
      </c>
      <c r="AM133" s="320">
        <v>0.251</v>
      </c>
      <c r="AN133" s="320">
        <v>0.2838</v>
      </c>
      <c r="AO133" s="320">
        <v>0.25330000000000003</v>
      </c>
      <c r="AP133" s="320">
        <v>0.23419999999999999</v>
      </c>
      <c r="AQ133" s="320">
        <v>0.2364</v>
      </c>
      <c r="AR133" s="320">
        <v>0.27150000000000002</v>
      </c>
      <c r="AS133" s="320">
        <v>0.32269999999999999</v>
      </c>
      <c r="AT133" s="320">
        <v>0.31069999999999998</v>
      </c>
      <c r="AU133" s="320">
        <v>0.34379999999999999</v>
      </c>
      <c r="AW133" s="320">
        <v>0.3775</v>
      </c>
      <c r="AX133" s="320">
        <v>0.3795</v>
      </c>
      <c r="AY133" s="321">
        <v>0.3654</v>
      </c>
      <c r="AZ133" s="321">
        <v>0.33700000000000002</v>
      </c>
      <c r="BA133" s="321">
        <v>0.315</v>
      </c>
      <c r="BB133" s="321">
        <v>0.35439999999999999</v>
      </c>
      <c r="BC133" s="321">
        <v>0.36599999999999999</v>
      </c>
      <c r="BD133" s="321">
        <v>0.3271</v>
      </c>
      <c r="BE133" s="321">
        <v>0.32769999999999999</v>
      </c>
      <c r="BF133" s="321">
        <v>0.28899999999999998</v>
      </c>
      <c r="BG133" s="321">
        <v>0.2868</v>
      </c>
      <c r="BH133" s="321">
        <v>0.33150000000000002</v>
      </c>
      <c r="BI133" s="321">
        <v>0.26500000000000001</v>
      </c>
      <c r="BJ133" s="321">
        <v>0.24970000000000001</v>
      </c>
      <c r="BK133" s="321">
        <v>0.2114</v>
      </c>
      <c r="BL133" s="322">
        <v>0.23619999999999999</v>
      </c>
      <c r="BM133" s="321">
        <v>0.22270000000000001</v>
      </c>
      <c r="BN133" s="322">
        <v>0.21129999999999999</v>
      </c>
      <c r="BO133" s="322">
        <v>0.2432</v>
      </c>
      <c r="BP133" s="322">
        <v>0.27250000000000002</v>
      </c>
      <c r="BS133" s="249"/>
      <c r="BT133" s="65">
        <v>43132</v>
      </c>
      <c r="BU133" s="252" t="s">
        <v>77</v>
      </c>
      <c r="BV133" s="253"/>
      <c r="BW133" s="70">
        <v>43135</v>
      </c>
      <c r="BX133" s="299"/>
      <c r="BY133" s="253"/>
      <c r="BZ133" s="70">
        <v>43136</v>
      </c>
      <c r="CA133" s="255"/>
      <c r="CB133" s="253"/>
      <c r="CC133" s="70">
        <v>43137</v>
      </c>
      <c r="CD133" s="304"/>
      <c r="CE133" s="253"/>
      <c r="CF133" s="70">
        <v>43138</v>
      </c>
      <c r="CG133" s="254"/>
      <c r="CH133" s="253"/>
      <c r="CI133" s="70">
        <v>43139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56"/>
      <c r="CR133" s="75">
        <v>43144</v>
      </c>
      <c r="CS133" s="257"/>
      <c r="CT133" s="256"/>
      <c r="CU133" s="75">
        <v>43145</v>
      </c>
      <c r="CV133" s="257"/>
      <c r="CW133" s="256"/>
      <c r="CX133" s="75">
        <v>43146</v>
      </c>
      <c r="CY133" s="257"/>
      <c r="CZ133" s="276"/>
      <c r="DA133" s="78">
        <v>43149</v>
      </c>
      <c r="DB133" s="277"/>
      <c r="DC133" s="276"/>
      <c r="DD133" s="78">
        <v>43150</v>
      </c>
      <c r="DE133" s="277"/>
      <c r="DF133" s="276"/>
      <c r="DG133" s="78">
        <v>43151</v>
      </c>
      <c r="DH133" s="277"/>
      <c r="DI133" s="276"/>
      <c r="DJ133" s="78">
        <v>43152</v>
      </c>
      <c r="DK133" s="277"/>
      <c r="DL133" s="307"/>
      <c r="DM133" s="78">
        <v>43153</v>
      </c>
      <c r="DN133" s="307"/>
      <c r="DO133" s="249"/>
      <c r="DP133" s="65">
        <v>43156</v>
      </c>
      <c r="DQ133" s="251"/>
      <c r="DR133" s="67"/>
      <c r="DS133" s="65">
        <v>43157</v>
      </c>
      <c r="DT133" s="66"/>
      <c r="DU133" s="64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134" s="22">
        <v>7.6E-3</v>
      </c>
      <c r="C134" s="48">
        <v>1.5299999999999999E-2</v>
      </c>
      <c r="D134" s="7">
        <v>6.4199999999999993E-2</v>
      </c>
      <c r="E134" s="22">
        <v>5.9900000000000002E-2</v>
      </c>
      <c r="F134" s="7">
        <v>6.4899999999999999E-2</v>
      </c>
      <c r="G134" s="48">
        <v>9.1800000000000007E-2</v>
      </c>
      <c r="H134" s="48">
        <v>9.6500000000000002E-2</v>
      </c>
      <c r="I134" s="48">
        <v>0.15090000000000001</v>
      </c>
      <c r="J134" s="48">
        <v>0.1241</v>
      </c>
      <c r="K134" s="22">
        <v>0.10539999999999999</v>
      </c>
      <c r="L134" s="22">
        <v>8.5599999999999996E-2</v>
      </c>
      <c r="M134" s="22">
        <v>9.8799999999999999E-2</v>
      </c>
      <c r="N134" s="22">
        <v>9.4500000000000001E-2</v>
      </c>
      <c r="O134" s="7">
        <v>5.5899999999999998E-2</v>
      </c>
      <c r="P134" s="22">
        <v>6.6100000000000006E-2</v>
      </c>
      <c r="Q134" s="7">
        <v>6.6500000000000004E-2</v>
      </c>
      <c r="R134" s="7">
        <v>5.8700000000000002E-2</v>
      </c>
      <c r="S134" s="7">
        <v>8.0600000000000005E-2</v>
      </c>
      <c r="T134" s="7">
        <v>8.9200000000000002E-2</v>
      </c>
      <c r="U134" s="7">
        <v>8.0500000000000002E-2</v>
      </c>
      <c r="V134" s="7">
        <v>0.1007</v>
      </c>
      <c r="W134" s="7">
        <v>0.1056</v>
      </c>
      <c r="X134" s="7">
        <v>0.11890000000000001</v>
      </c>
      <c r="Z134" s="35">
        <v>8.0799999999999997E-2</v>
      </c>
      <c r="AA134" s="48">
        <v>7.4399999999999994E-2</v>
      </c>
      <c r="AB134" s="35">
        <v>9.9900000000000003E-2</v>
      </c>
      <c r="AC134" s="22">
        <v>0.12859999999999999</v>
      </c>
      <c r="AD134" s="22">
        <v>0.13450000000000001</v>
      </c>
      <c r="AE134" s="22">
        <v>0.12620000000000001</v>
      </c>
      <c r="AF134" s="22">
        <v>8.6499999999999994E-2</v>
      </c>
      <c r="AG134" s="7">
        <v>8.48E-2</v>
      </c>
      <c r="AH134" s="22">
        <v>9.1399999999999995E-2</v>
      </c>
      <c r="AI134" s="22">
        <v>9.2100000000000001E-2</v>
      </c>
      <c r="AJ134" s="31">
        <v>0.12809999999999999</v>
      </c>
      <c r="AK134" s="31">
        <v>0.15049999999999999</v>
      </c>
      <c r="AL134" s="31">
        <v>0.1115</v>
      </c>
      <c r="AM134" s="31">
        <v>7.3899999999999993E-2</v>
      </c>
      <c r="AN134" s="31">
        <v>0.1128</v>
      </c>
      <c r="AO134" s="31">
        <v>9.2100000000000001E-2</v>
      </c>
      <c r="AP134" s="31">
        <v>9.3200000000000005E-2</v>
      </c>
      <c r="AQ134" s="31">
        <v>9.1999999999999998E-2</v>
      </c>
      <c r="AR134" s="31">
        <v>0.10920000000000001</v>
      </c>
      <c r="AS134" s="31">
        <v>0.1588</v>
      </c>
      <c r="AT134" s="31">
        <v>0.17530000000000001</v>
      </c>
      <c r="AU134" s="31">
        <v>0.18110000000000001</v>
      </c>
      <c r="AW134" s="31">
        <v>0.21249999999999999</v>
      </c>
      <c r="AX134" s="31">
        <v>0.16969999999999999</v>
      </c>
      <c r="AY134" s="308">
        <v>0.1193</v>
      </c>
      <c r="AZ134" s="308">
        <v>7.5600000000000001E-2</v>
      </c>
      <c r="BA134" s="86">
        <v>5.0299999999999997E-2</v>
      </c>
      <c r="BB134" s="89">
        <v>5.6399999999999999E-2</v>
      </c>
      <c r="BC134" s="92">
        <v>7.6300000000000007E-2</v>
      </c>
      <c r="BD134" s="308">
        <v>7.5300000000000006E-2</v>
      </c>
      <c r="BE134" s="308">
        <v>8.0199999999999994E-2</v>
      </c>
      <c r="BF134" s="89">
        <v>8.0199999999999994E-2</v>
      </c>
      <c r="BG134" s="89">
        <v>6.3700000000000007E-2</v>
      </c>
      <c r="BH134" s="86">
        <v>7.5300000000000006E-2</v>
      </c>
      <c r="BI134" s="86">
        <v>0.10150000000000001</v>
      </c>
      <c r="BJ134" s="86">
        <v>0.1583</v>
      </c>
      <c r="BK134" s="86">
        <v>0.20630000000000001</v>
      </c>
      <c r="BL134" s="90">
        <v>0.2041</v>
      </c>
      <c r="BM134" s="86">
        <v>0.1958</v>
      </c>
      <c r="BN134" s="90">
        <v>0.2044</v>
      </c>
      <c r="BO134" s="90">
        <v>0.1966</v>
      </c>
      <c r="BP134" s="90">
        <v>0.1895</v>
      </c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126" t="s">
        <v>78</v>
      </c>
      <c r="CR134" s="56" t="s">
        <v>79</v>
      </c>
      <c r="CS134" s="127" t="s">
        <v>80</v>
      </c>
      <c r="CT134" s="126" t="s">
        <v>78</v>
      </c>
      <c r="CU134" s="56" t="s">
        <v>79</v>
      </c>
      <c r="CV134" s="127" t="s">
        <v>80</v>
      </c>
      <c r="CW134" s="126" t="s">
        <v>78</v>
      </c>
      <c r="CX134" s="56" t="s">
        <v>79</v>
      </c>
      <c r="CY134" s="127" t="s">
        <v>80</v>
      </c>
      <c r="CZ134" s="126" t="s">
        <v>78</v>
      </c>
      <c r="DA134" s="56" t="s">
        <v>79</v>
      </c>
      <c r="DB134" s="127" t="s">
        <v>80</v>
      </c>
      <c r="DC134" s="126" t="s">
        <v>78</v>
      </c>
      <c r="DD134" s="56" t="s">
        <v>79</v>
      </c>
      <c r="DE134" s="127" t="s">
        <v>80</v>
      </c>
      <c r="DF134" s="126" t="s">
        <v>78</v>
      </c>
      <c r="DG134" s="56" t="s">
        <v>79</v>
      </c>
      <c r="DH134" s="127" t="s">
        <v>80</v>
      </c>
      <c r="DI134" s="126" t="s">
        <v>78</v>
      </c>
      <c r="DJ134" s="56" t="s">
        <v>79</v>
      </c>
      <c r="DK134" s="127" t="s">
        <v>80</v>
      </c>
      <c r="DL134" s="267" t="s">
        <v>78</v>
      </c>
      <c r="DM134" s="56" t="s">
        <v>79</v>
      </c>
      <c r="DN134" s="266" t="s">
        <v>80</v>
      </c>
      <c r="DO134" s="126" t="s">
        <v>78</v>
      </c>
      <c r="DP134" s="56" t="s">
        <v>79</v>
      </c>
      <c r="DQ134" s="127" t="s">
        <v>80</v>
      </c>
      <c r="DR134" s="267" t="s">
        <v>78</v>
      </c>
      <c r="DS134" s="56" t="s">
        <v>79</v>
      </c>
      <c r="DT134" s="56" t="s">
        <v>80</v>
      </c>
      <c r="DU134" s="56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135" s="31">
        <v>-1.1000000000000001E-3</v>
      </c>
      <c r="C135" s="7">
        <v>1.1900000000000001E-2</v>
      </c>
      <c r="D135" s="22">
        <v>1.1900000000000001E-2</v>
      </c>
      <c r="E135" s="41">
        <v>5.4300000000000001E-2</v>
      </c>
      <c r="F135" s="48">
        <v>6.4000000000000001E-2</v>
      </c>
      <c r="G135" s="7">
        <v>6.0400000000000002E-2</v>
      </c>
      <c r="H135" s="7">
        <v>4.5699999999999998E-2</v>
      </c>
      <c r="I135" s="7">
        <v>5.28E-2</v>
      </c>
      <c r="J135" s="7">
        <v>1.8499999999999999E-2</v>
      </c>
      <c r="K135" s="7">
        <v>3.2399999999999998E-2</v>
      </c>
      <c r="L135" s="7">
        <v>9.4999999999999998E-3</v>
      </c>
      <c r="M135" s="7">
        <v>7.4000000000000003E-3</v>
      </c>
      <c r="N135" s="7">
        <v>4.07E-2</v>
      </c>
      <c r="O135" s="22">
        <v>5.0700000000000002E-2</v>
      </c>
      <c r="P135" s="7">
        <v>4.2000000000000003E-2</v>
      </c>
      <c r="Q135" s="22">
        <v>2.8799999999999999E-2</v>
      </c>
      <c r="R135" s="22">
        <v>3.2599999999999997E-2</v>
      </c>
      <c r="S135" s="22">
        <v>-8.0000000000000002E-3</v>
      </c>
      <c r="T135" s="41">
        <v>-7.7999999999999996E-3</v>
      </c>
      <c r="U135" s="41">
        <v>-3.5400000000000001E-2</v>
      </c>
      <c r="V135" s="35">
        <v>-1.89E-2</v>
      </c>
      <c r="W135" s="35">
        <v>2.58E-2</v>
      </c>
      <c r="X135" s="22">
        <v>1.0800000000000001E-2</v>
      </c>
      <c r="Z135" s="22">
        <v>7.6799999999999993E-2</v>
      </c>
      <c r="AA135" s="22">
        <v>6.8699999999999997E-2</v>
      </c>
      <c r="AB135" s="48">
        <v>6.0600000000000001E-2</v>
      </c>
      <c r="AC135" s="31">
        <v>6.5199999999999994E-2</v>
      </c>
      <c r="AD135" s="31">
        <v>8.4099999999999994E-2</v>
      </c>
      <c r="AE135" s="31">
        <v>9.3799999999999994E-2</v>
      </c>
      <c r="AF135" s="31">
        <v>7.9299999999999995E-2</v>
      </c>
      <c r="AG135" s="31">
        <v>6.5100000000000005E-2</v>
      </c>
      <c r="AH135" s="31">
        <v>7.8899999999999998E-2</v>
      </c>
      <c r="AI135" s="31">
        <v>8.1500000000000003E-2</v>
      </c>
      <c r="AJ135" s="7">
        <v>4.0599999999999997E-2</v>
      </c>
      <c r="AK135" s="48">
        <v>2.76E-2</v>
      </c>
      <c r="AL135" s="48">
        <v>4.4600000000000001E-2</v>
      </c>
      <c r="AM135" s="48">
        <v>7.0499999999999993E-2</v>
      </c>
      <c r="AN135" s="48">
        <v>2.8799999999999999E-2</v>
      </c>
      <c r="AO135" s="48">
        <v>2.8799999999999999E-2</v>
      </c>
      <c r="AP135" s="48">
        <v>5.8599999999999999E-2</v>
      </c>
      <c r="AQ135" s="7">
        <v>5.2499999999999998E-2</v>
      </c>
      <c r="AR135" s="7">
        <v>6.3200000000000006E-2</v>
      </c>
      <c r="AS135" s="7">
        <v>1.8800000000000001E-2</v>
      </c>
      <c r="AT135" s="7">
        <v>2.0199999999999999E-2</v>
      </c>
      <c r="AU135" s="7">
        <v>3.27E-2</v>
      </c>
      <c r="AW135" s="7">
        <v>1.2500000000000001E-2</v>
      </c>
      <c r="AX135" s="48">
        <v>3.0499999999999999E-2</v>
      </c>
      <c r="AY135" s="89">
        <v>3.7100000000000001E-2</v>
      </c>
      <c r="AZ135" s="86">
        <v>5.21E-2</v>
      </c>
      <c r="BA135" s="308">
        <v>3.8600000000000002E-2</v>
      </c>
      <c r="BB135" s="308">
        <v>5.3900000000000003E-2</v>
      </c>
      <c r="BC135" s="89">
        <v>6.6900000000000001E-2</v>
      </c>
      <c r="BD135" s="89">
        <v>4.7800000000000002E-2</v>
      </c>
      <c r="BE135" s="89">
        <v>4.8399999999999999E-2</v>
      </c>
      <c r="BF135" s="308">
        <v>5.5899999999999998E-2</v>
      </c>
      <c r="BG135" s="86">
        <v>6.2700000000000006E-2</v>
      </c>
      <c r="BH135" s="89">
        <v>5.3499999999999999E-2</v>
      </c>
      <c r="BI135" s="89">
        <v>6.7400000000000002E-2</v>
      </c>
      <c r="BJ135" s="309">
        <v>5.21E-2</v>
      </c>
      <c r="BK135" s="89">
        <v>8.1600000000000006E-2</v>
      </c>
      <c r="BL135" s="89">
        <v>5.1900000000000002E-2</v>
      </c>
      <c r="BM135" s="310">
        <v>7.4800000000000005E-2</v>
      </c>
      <c r="BN135" s="89">
        <v>7.1900000000000006E-2</v>
      </c>
      <c r="BO135" s="89">
        <v>5.6000000000000001E-2</v>
      </c>
      <c r="BP135" s="89">
        <v>3.6900000000000002E-2</v>
      </c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28" t="s">
        <v>81</v>
      </c>
      <c r="CR135" s="55" t="s">
        <v>82</v>
      </c>
      <c r="CS135" s="129" t="s">
        <v>83</v>
      </c>
      <c r="CT135" s="128" t="s">
        <v>81</v>
      </c>
      <c r="CU135" s="55" t="s">
        <v>82</v>
      </c>
      <c r="CV135" s="129" t="s">
        <v>83</v>
      </c>
      <c r="CW135" s="128" t="s">
        <v>81</v>
      </c>
      <c r="CX135" s="55" t="s">
        <v>82</v>
      </c>
      <c r="CY135" s="129" t="s">
        <v>83</v>
      </c>
      <c r="CZ135" s="128" t="s">
        <v>81</v>
      </c>
      <c r="DA135" s="55" t="s">
        <v>82</v>
      </c>
      <c r="DB135" s="129" t="s">
        <v>83</v>
      </c>
      <c r="DC135" s="128" t="s">
        <v>81</v>
      </c>
      <c r="DD135" s="55" t="s">
        <v>82</v>
      </c>
      <c r="DE135" s="129" t="s">
        <v>83</v>
      </c>
      <c r="DF135" s="128" t="s">
        <v>81</v>
      </c>
      <c r="DG135" s="55" t="s">
        <v>82</v>
      </c>
      <c r="DH135" s="129" t="s">
        <v>83</v>
      </c>
      <c r="DI135" s="128" t="s">
        <v>81</v>
      </c>
      <c r="DJ135" s="55" t="s">
        <v>82</v>
      </c>
      <c r="DK135" s="129" t="s">
        <v>83</v>
      </c>
      <c r="DL135" s="105" t="s">
        <v>81</v>
      </c>
      <c r="DM135" s="55" t="s">
        <v>82</v>
      </c>
      <c r="DN135" s="98" t="s">
        <v>83</v>
      </c>
      <c r="DO135" s="128" t="s">
        <v>81</v>
      </c>
      <c r="DP135" s="55" t="s">
        <v>82</v>
      </c>
      <c r="DQ135" s="129" t="s">
        <v>83</v>
      </c>
      <c r="DR135" s="105" t="s">
        <v>81</v>
      </c>
      <c r="DS135" s="55" t="s">
        <v>82</v>
      </c>
      <c r="DT135" s="55" t="s">
        <v>83</v>
      </c>
      <c r="DU135" s="5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136" s="7">
        <v>-2.7000000000000001E-3</v>
      </c>
      <c r="C136" s="26">
        <v>-4.7999999999999996E-3</v>
      </c>
      <c r="D136" s="48">
        <v>5.1000000000000004E-3</v>
      </c>
      <c r="E136" s="48">
        <v>4.7800000000000002E-2</v>
      </c>
      <c r="F136" s="41">
        <v>4.7600000000000003E-2</v>
      </c>
      <c r="G136" s="41">
        <v>3.2000000000000001E-2</v>
      </c>
      <c r="H136" s="41">
        <v>2.5999999999999999E-2</v>
      </c>
      <c r="I136" s="16">
        <v>-2.5999999999999999E-3</v>
      </c>
      <c r="J136" s="16">
        <v>1.3299999999999999E-2</v>
      </c>
      <c r="K136" s="16">
        <v>2.3999999999999998E-3</v>
      </c>
      <c r="L136" s="16">
        <v>-1.1999999999999999E-3</v>
      </c>
      <c r="M136" s="41">
        <v>-5.7000000000000002E-3</v>
      </c>
      <c r="N136" s="41">
        <v>-2.53E-2</v>
      </c>
      <c r="O136" s="35">
        <v>-3.7199999999999997E-2</v>
      </c>
      <c r="P136" s="35">
        <v>5.1999999999999998E-3</v>
      </c>
      <c r="Q136" s="35">
        <v>-1.2E-2</v>
      </c>
      <c r="R136" s="35">
        <v>-2.4500000000000001E-2</v>
      </c>
      <c r="S136" s="41">
        <v>-7.7000000000000002E-3</v>
      </c>
      <c r="T136" s="35">
        <v>-0.03</v>
      </c>
      <c r="U136" s="35">
        <v>-3.9899999999999998E-2</v>
      </c>
      <c r="V136" s="41">
        <v>-3.3500000000000002E-2</v>
      </c>
      <c r="W136" s="31">
        <v>-8.3999999999999995E-3</v>
      </c>
      <c r="X136" s="35">
        <v>-6.0000000000000001E-3</v>
      </c>
      <c r="Z136" s="7">
        <v>3.8199999999999998E-2</v>
      </c>
      <c r="AA136" s="7">
        <v>5.0900000000000001E-2</v>
      </c>
      <c r="AB136" s="31">
        <v>5.0099999999999999E-2</v>
      </c>
      <c r="AC136" s="48">
        <v>2.0799999999999999E-2</v>
      </c>
      <c r="AD136" s="7">
        <v>5.7000000000000002E-3</v>
      </c>
      <c r="AE136" s="7">
        <v>3.3399999999999999E-2</v>
      </c>
      <c r="AF136" s="7">
        <v>4.87E-2</v>
      </c>
      <c r="AG136" s="48">
        <v>5.3499999999999999E-2</v>
      </c>
      <c r="AH136" s="7">
        <v>5.1400000000000001E-2</v>
      </c>
      <c r="AI136" s="7">
        <v>4.0599999999999997E-2</v>
      </c>
      <c r="AJ136" s="48">
        <v>1.89E-2</v>
      </c>
      <c r="AK136" s="7">
        <v>-3.0000000000000001E-3</v>
      </c>
      <c r="AL136" s="7">
        <v>-3.2000000000000002E-3</v>
      </c>
      <c r="AM136" s="7">
        <v>3.8600000000000002E-2</v>
      </c>
      <c r="AN136" s="7">
        <v>2.1299999999999999E-2</v>
      </c>
      <c r="AO136" s="7">
        <v>1.1599999999999999E-2</v>
      </c>
      <c r="AP136" s="7">
        <v>3.8899999999999997E-2</v>
      </c>
      <c r="AQ136" s="48">
        <v>2.4400000000000002E-2</v>
      </c>
      <c r="AR136" s="48">
        <v>1.9900000000000001E-2</v>
      </c>
      <c r="AS136" s="48">
        <v>-1.7100000000000001E-2</v>
      </c>
      <c r="AT136" s="48">
        <v>-6.9999999999999999E-4</v>
      </c>
      <c r="AU136" s="48">
        <v>7.0000000000000001E-3</v>
      </c>
      <c r="AW136" s="311">
        <v>-3.0099999999999998E-2</v>
      </c>
      <c r="AX136" s="7">
        <v>1.3899999999999999E-2</v>
      </c>
      <c r="AY136" s="86">
        <v>2.3300000000000001E-2</v>
      </c>
      <c r="AZ136" s="89">
        <v>2.9899999999999999E-2</v>
      </c>
      <c r="BA136" s="89">
        <v>2.98E-2</v>
      </c>
      <c r="BB136" s="86">
        <v>2.8000000000000001E-2</v>
      </c>
      <c r="BC136" s="86">
        <v>3.2199999999999999E-2</v>
      </c>
      <c r="BD136" s="86">
        <v>2.2200000000000001E-2</v>
      </c>
      <c r="BE136" s="86">
        <v>-1.2999999999999999E-3</v>
      </c>
      <c r="BF136" s="86">
        <v>4.36E-2</v>
      </c>
      <c r="BG136" s="308">
        <v>4.5199999999999997E-2</v>
      </c>
      <c r="BH136" s="308">
        <v>4.4999999999999998E-2</v>
      </c>
      <c r="BI136" s="309">
        <v>2.9100000000000001E-2</v>
      </c>
      <c r="BJ136" s="89">
        <v>3.8399999999999997E-2</v>
      </c>
      <c r="BK136" s="309">
        <v>3.9199999999999999E-2</v>
      </c>
      <c r="BL136" s="309">
        <v>3.3300000000000003E-2</v>
      </c>
      <c r="BM136" s="309">
        <v>1.9199999999999998E-2</v>
      </c>
      <c r="BN136" s="309">
        <v>4.7E-2</v>
      </c>
      <c r="BO136" s="309">
        <v>3.9600000000000003E-2</v>
      </c>
      <c r="BP136" s="309">
        <v>3.6700000000000003E-2</v>
      </c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34">
        <v>8.9599999999999999E-2</v>
      </c>
      <c r="CR136" s="7">
        <v>9.7199999999999995E-2</v>
      </c>
      <c r="CS136" s="89">
        <v>0.12</v>
      </c>
      <c r="CT136" s="134">
        <v>0.1024</v>
      </c>
      <c r="CU136" s="7">
        <v>0.11600000000000001</v>
      </c>
      <c r="CV136" s="89">
        <v>0.1076</v>
      </c>
      <c r="CW136" s="134">
        <v>0.1149</v>
      </c>
      <c r="CX136" s="7">
        <v>0.1057</v>
      </c>
      <c r="CY136" s="89">
        <v>8.8900000000000007E-2</v>
      </c>
      <c r="CZ136" s="134">
        <v>8.2400000000000001E-2</v>
      </c>
      <c r="DA136" s="7">
        <v>7.5999999999999998E-2</v>
      </c>
      <c r="DB136" s="89">
        <v>8.6599999999999996E-2</v>
      </c>
      <c r="DC136" s="134">
        <v>9.7699999999999995E-2</v>
      </c>
      <c r="DD136" s="7">
        <v>9.9900000000000003E-2</v>
      </c>
      <c r="DE136" s="89">
        <v>5.7700000000000001E-2</v>
      </c>
      <c r="DF136" s="134">
        <v>6.0900000000000003E-2</v>
      </c>
      <c r="DG136" s="7">
        <v>6.0299999999999999E-2</v>
      </c>
      <c r="DH136" s="89">
        <v>6.2600000000000003E-2</v>
      </c>
      <c r="DI136" s="134">
        <v>7.6100000000000001E-2</v>
      </c>
      <c r="DJ136" s="22">
        <v>7.8600000000000003E-2</v>
      </c>
      <c r="DK136" s="89">
        <v>8.5000000000000006E-2</v>
      </c>
      <c r="DL136" s="108">
        <v>8.0699999999999994E-2</v>
      </c>
      <c r="DM136" s="7">
        <v>8.5900000000000004E-2</v>
      </c>
      <c r="DN136" s="310">
        <v>6.5000000000000002E-2</v>
      </c>
      <c r="DO136" s="347"/>
      <c r="DP136" s="22">
        <v>6.0100000000000001E-2</v>
      </c>
      <c r="DQ136" s="88">
        <v>7.3800000000000004E-2</v>
      </c>
      <c r="DR136" s="113">
        <v>0.10489999999999999</v>
      </c>
      <c r="DS136" s="22">
        <v>0.13370000000000001</v>
      </c>
      <c r="DT136" s="22"/>
      <c r="DU136" s="22"/>
      <c r="DV136" s="22"/>
      <c r="DW136" s="22"/>
      <c r="DX136" s="22"/>
      <c r="DY136" s="22"/>
      <c r="DZ136" s="22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137" s="35">
        <v>-7.6E-3</v>
      </c>
      <c r="C137" s="22">
        <v>-1.61E-2</v>
      </c>
      <c r="D137" s="16">
        <v>-1.8700000000000001E-2</v>
      </c>
      <c r="E137" s="16">
        <v>4.1999999999999997E-3</v>
      </c>
      <c r="F137" s="16">
        <v>8.3000000000000001E-3</v>
      </c>
      <c r="G137" s="16">
        <v>-1.2500000000000001E-2</v>
      </c>
      <c r="H137" s="16">
        <v>-2.8400000000000002E-2</v>
      </c>
      <c r="I137" s="26">
        <v>-1.5299999999999999E-2</v>
      </c>
      <c r="J137" s="26">
        <v>-4.36E-2</v>
      </c>
      <c r="K137" s="41">
        <v>-3.56E-2</v>
      </c>
      <c r="L137" s="26">
        <v>-3.32E-2</v>
      </c>
      <c r="M137" s="16">
        <v>-9.7999999999999997E-3</v>
      </c>
      <c r="N137" s="16">
        <v>-2.5399999999999999E-2</v>
      </c>
      <c r="O137" s="16">
        <v>-4.24E-2</v>
      </c>
      <c r="P137" s="16">
        <v>-1.5599999999999999E-2</v>
      </c>
      <c r="Q137" s="16">
        <v>-2.3300000000000001E-2</v>
      </c>
      <c r="R137" s="16">
        <v>-2.7099999999999999E-2</v>
      </c>
      <c r="S137" s="35">
        <v>-3.5499999999999997E-2</v>
      </c>
      <c r="T137" s="22">
        <v>-4.07E-2</v>
      </c>
      <c r="U137" s="26">
        <v>-4.3900000000000002E-2</v>
      </c>
      <c r="V137" s="22">
        <v>-4.2200000000000001E-2</v>
      </c>
      <c r="W137" s="41">
        <v>-1.47E-2</v>
      </c>
      <c r="X137" s="41">
        <v>-3.1099999999999999E-2</v>
      </c>
      <c r="Z137" s="31">
        <v>3.73E-2</v>
      </c>
      <c r="AA137" s="31">
        <v>4.1700000000000001E-2</v>
      </c>
      <c r="AB137" s="7">
        <v>3.8100000000000002E-2</v>
      </c>
      <c r="AC137" s="7">
        <v>1.8200000000000001E-2</v>
      </c>
      <c r="AD137" s="48">
        <v>-4.8999999999999998E-3</v>
      </c>
      <c r="AE137" s="48">
        <v>-1.2699999999999999E-2</v>
      </c>
      <c r="AF137" s="48">
        <v>2.2700000000000001E-2</v>
      </c>
      <c r="AG137" s="22">
        <v>5.21E-2</v>
      </c>
      <c r="AH137" s="48">
        <v>2.0199999999999999E-2</v>
      </c>
      <c r="AI137" s="48">
        <v>2.0299999999999999E-2</v>
      </c>
      <c r="AJ137" s="22">
        <v>-3.6299999999999999E-2</v>
      </c>
      <c r="AK137" s="22">
        <v>-4.3299999999999998E-2</v>
      </c>
      <c r="AL137" s="22">
        <v>-2.9600000000000001E-2</v>
      </c>
      <c r="AM137" s="22">
        <v>-2.5100000000000001E-2</v>
      </c>
      <c r="AN137" s="22">
        <v>-4.8099999999999997E-2</v>
      </c>
      <c r="AO137" s="22">
        <v>5.1000000000000004E-3</v>
      </c>
      <c r="AP137" s="22">
        <v>-1.2800000000000001E-2</v>
      </c>
      <c r="AQ137" s="22">
        <v>-1.2999999999999999E-3</v>
      </c>
      <c r="AR137" s="22">
        <v>-3.8899999999999997E-2</v>
      </c>
      <c r="AS137" s="22">
        <v>-3.0800000000000001E-2</v>
      </c>
      <c r="AT137" s="22">
        <v>-5.3600000000000002E-2</v>
      </c>
      <c r="AU137" s="22">
        <v>-6.4500000000000002E-2</v>
      </c>
      <c r="AW137" s="22">
        <v>-9.8699999999999996E-2</v>
      </c>
      <c r="AX137" s="300">
        <v>-0.1027</v>
      </c>
      <c r="AY137" s="88">
        <v>-6.8699999999999997E-2</v>
      </c>
      <c r="AZ137" s="88">
        <v>-4.2999999999999997E-2</v>
      </c>
      <c r="BA137" s="137">
        <v>-4.4699999999999997E-2</v>
      </c>
      <c r="BB137" s="309">
        <v>-3.2800000000000003E-2</v>
      </c>
      <c r="BC137" s="309">
        <v>-4.6800000000000001E-2</v>
      </c>
      <c r="BD137" s="309">
        <v>-2.63E-2</v>
      </c>
      <c r="BE137" s="309">
        <v>-2.8799999999999999E-2</v>
      </c>
      <c r="BF137" s="309">
        <v>-3.1800000000000002E-2</v>
      </c>
      <c r="BG137" s="309">
        <v>-1.3899999999999999E-2</v>
      </c>
      <c r="BH137" s="309">
        <v>-1.15E-2</v>
      </c>
      <c r="BI137" s="308">
        <v>-8.6E-3</v>
      </c>
      <c r="BJ137" s="92">
        <v>-3.3099999999999997E-2</v>
      </c>
      <c r="BK137" s="88">
        <v>-5.21E-2</v>
      </c>
      <c r="BL137" s="87">
        <v>-2.4799999999999999E-2</v>
      </c>
      <c r="BM137" s="92">
        <v>-5.0999999999999997E-2</v>
      </c>
      <c r="BN137" s="87">
        <v>-2.4400000000000002E-2</v>
      </c>
      <c r="BO137" s="87">
        <v>-9.2999999999999992E-3</v>
      </c>
      <c r="BP137" s="87">
        <v>-5.3E-3</v>
      </c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30">
        <v>3.6299999999999999E-2</v>
      </c>
      <c r="CR137" s="41">
        <v>2.64E-2</v>
      </c>
      <c r="CS137" s="91">
        <v>4.1200000000000001E-2</v>
      </c>
      <c r="CT137" s="130">
        <v>3.4000000000000002E-2</v>
      </c>
      <c r="CU137" s="41">
        <v>2.86E-2</v>
      </c>
      <c r="CV137" s="90">
        <v>1.7600000000000001E-2</v>
      </c>
      <c r="CW137" s="133">
        <v>1.49E-2</v>
      </c>
      <c r="CX137" s="35">
        <v>3.61E-2</v>
      </c>
      <c r="CY137" s="90">
        <v>2.8500000000000001E-2</v>
      </c>
      <c r="CZ137" s="138">
        <v>2.4400000000000002E-2</v>
      </c>
      <c r="DA137" s="35">
        <v>2.8400000000000002E-2</v>
      </c>
      <c r="DB137" s="137">
        <v>1.44E-2</v>
      </c>
      <c r="DC137" s="132">
        <v>1.7899999999999999E-2</v>
      </c>
      <c r="DD137" s="41">
        <v>1.67E-2</v>
      </c>
      <c r="DE137" s="88">
        <v>5.6000000000000001E-2</v>
      </c>
      <c r="DF137" s="135">
        <v>5.4800000000000001E-2</v>
      </c>
      <c r="DG137" s="22">
        <v>4.4400000000000002E-2</v>
      </c>
      <c r="DH137" s="88">
        <v>5.2400000000000002E-2</v>
      </c>
      <c r="DI137" s="135">
        <v>6.0600000000000001E-2</v>
      </c>
      <c r="DJ137" s="7">
        <v>7.0199999999999999E-2</v>
      </c>
      <c r="DK137" s="88">
        <v>6.4399999999999999E-2</v>
      </c>
      <c r="DL137" s="113">
        <v>6.3E-2</v>
      </c>
      <c r="DM137" s="22">
        <v>3.7900000000000003E-2</v>
      </c>
      <c r="DN137" s="312">
        <v>5.45E-2</v>
      </c>
      <c r="DO137" s="347"/>
      <c r="DP137" s="7">
        <v>4.6399999999999997E-2</v>
      </c>
      <c r="DQ137" s="89">
        <v>5.5199999999999999E-2</v>
      </c>
      <c r="DR137" s="108">
        <v>5.1700000000000003E-2</v>
      </c>
      <c r="DS137" s="7">
        <v>5.0200000000000002E-2</v>
      </c>
      <c r="DT137" s="7"/>
      <c r="DU137" s="7"/>
      <c r="DV137" s="7"/>
      <c r="DW137" s="7"/>
      <c r="DX137" s="7"/>
      <c r="DY137" s="7"/>
      <c r="DZ137" s="7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138" s="16">
        <v>-1.6199999999999999E-2</v>
      </c>
      <c r="C138" s="35">
        <v>-2.2800000000000001E-2</v>
      </c>
      <c r="D138" s="26">
        <v>-2.0899999999999998E-2</v>
      </c>
      <c r="E138" s="26">
        <v>-1.7999999999999999E-2</v>
      </c>
      <c r="F138" s="26">
        <v>-1.6500000000000001E-2</v>
      </c>
      <c r="G138" s="26">
        <v>-2.5100000000000001E-2</v>
      </c>
      <c r="H138" s="26">
        <v>-3.6700000000000003E-2</v>
      </c>
      <c r="I138" s="41">
        <v>-4.1500000000000002E-2</v>
      </c>
      <c r="J138" s="41">
        <v>-5.4100000000000002E-2</v>
      </c>
      <c r="K138" s="26">
        <v>-4.7600000000000003E-2</v>
      </c>
      <c r="L138" s="41">
        <v>-3.8100000000000002E-2</v>
      </c>
      <c r="M138" s="35">
        <v>-5.04E-2</v>
      </c>
      <c r="N138" s="35">
        <v>-4.3099999999999999E-2</v>
      </c>
      <c r="O138" s="41">
        <v>-4.9000000000000002E-2</v>
      </c>
      <c r="P138" s="31">
        <v>-7.3700000000000002E-2</v>
      </c>
      <c r="Q138" s="26">
        <v>-4.7300000000000002E-2</v>
      </c>
      <c r="R138" s="41">
        <v>-4.5600000000000002E-2</v>
      </c>
      <c r="S138" s="26">
        <v>-4.82E-2</v>
      </c>
      <c r="T138" s="26">
        <v>-5.3600000000000002E-2</v>
      </c>
      <c r="U138" s="22">
        <v>-4.4400000000000002E-2</v>
      </c>
      <c r="V138" s="16">
        <v>-5.2299999999999999E-2</v>
      </c>
      <c r="W138" s="16">
        <v>-6.6100000000000006E-2</v>
      </c>
      <c r="X138" s="31">
        <v>-3.1699999999999999E-2</v>
      </c>
      <c r="Z138" s="41">
        <v>-6.93E-2</v>
      </c>
      <c r="AA138" s="41">
        <v>-6.2700000000000006E-2</v>
      </c>
      <c r="AB138" s="41">
        <v>-7.6300000000000007E-2</v>
      </c>
      <c r="AC138" s="16">
        <v>-8.8400000000000006E-2</v>
      </c>
      <c r="AD138" s="16">
        <v>-9.8699999999999996E-2</v>
      </c>
      <c r="AE138" s="41">
        <v>-0.10829999999999999</v>
      </c>
      <c r="AF138" s="16">
        <v>-0.1162</v>
      </c>
      <c r="AG138" s="41">
        <v>-0.1026</v>
      </c>
      <c r="AH138" s="41">
        <v>-0.1305</v>
      </c>
      <c r="AI138" s="16">
        <v>-0.13059999999999999</v>
      </c>
      <c r="AJ138" s="41">
        <v>-0.10829999999999999</v>
      </c>
      <c r="AK138" s="16">
        <v>-9.2899999999999996E-2</v>
      </c>
      <c r="AL138" s="16">
        <v>-6.6199999999999995E-2</v>
      </c>
      <c r="AM138" s="16">
        <v>-8.0399999999999999E-2</v>
      </c>
      <c r="AN138" s="16">
        <v>-8.5099999999999995E-2</v>
      </c>
      <c r="AO138" s="16">
        <v>-8.2199999999999995E-2</v>
      </c>
      <c r="AP138" s="16">
        <v>-0.1091</v>
      </c>
      <c r="AQ138" s="16">
        <v>-0.10009999999999999</v>
      </c>
      <c r="AR138" s="93">
        <v>-0.1018</v>
      </c>
      <c r="AS138" s="16">
        <v>-0.10050000000000001</v>
      </c>
      <c r="AT138" s="16">
        <v>-8.0100000000000005E-2</v>
      </c>
      <c r="AU138" s="16">
        <v>-0.11849999999999999</v>
      </c>
      <c r="AW138" s="16">
        <v>-0.1091</v>
      </c>
      <c r="AX138" s="16">
        <v>-0.1147</v>
      </c>
      <c r="AY138" s="137">
        <v>-8.7900000000000006E-2</v>
      </c>
      <c r="AZ138" s="137">
        <v>-6.9599999999999995E-2</v>
      </c>
      <c r="BA138" s="88">
        <v>-6.9900000000000004E-2</v>
      </c>
      <c r="BB138" s="87">
        <v>-4.5900000000000003E-2</v>
      </c>
      <c r="BC138" s="87">
        <v>-5.74E-2</v>
      </c>
      <c r="BD138" s="87">
        <v>-7.6399999999999996E-2</v>
      </c>
      <c r="BE138" s="87">
        <v>-7.8299999999999995E-2</v>
      </c>
      <c r="BF138" s="87">
        <v>-8.5599999999999996E-2</v>
      </c>
      <c r="BG138" s="87">
        <v>-6.5299999999999997E-2</v>
      </c>
      <c r="BH138" s="87">
        <v>-7.6700000000000004E-2</v>
      </c>
      <c r="BI138" s="87">
        <v>-7.0000000000000007E-2</v>
      </c>
      <c r="BJ138" s="87">
        <v>-4.5199999999999997E-2</v>
      </c>
      <c r="BK138" s="87">
        <v>-6.4100000000000004E-2</v>
      </c>
      <c r="BL138" s="88">
        <v>-3.7400000000000003E-2</v>
      </c>
      <c r="BM138" s="312">
        <v>-5.6800000000000003E-2</v>
      </c>
      <c r="BN138" s="88">
        <v>-6.8000000000000005E-2</v>
      </c>
      <c r="BO138" s="88">
        <v>-5.0799999999999998E-2</v>
      </c>
      <c r="BP138" s="88">
        <v>-3.4200000000000001E-2</v>
      </c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32">
        <v>1.8800000000000001E-2</v>
      </c>
      <c r="CR138" s="16">
        <v>1.7299999999999999E-2</v>
      </c>
      <c r="CS138" s="137">
        <v>5.5999999999999999E-3</v>
      </c>
      <c r="CT138" s="138">
        <v>1.6299999999999999E-2</v>
      </c>
      <c r="CU138" s="35">
        <v>2.12E-2</v>
      </c>
      <c r="CV138" s="137">
        <v>1.7500000000000002E-2</v>
      </c>
      <c r="CW138" s="132">
        <v>1.2E-2</v>
      </c>
      <c r="CX138" s="41">
        <v>7.6E-3</v>
      </c>
      <c r="CY138" s="91">
        <v>1.26E-2</v>
      </c>
      <c r="CZ138" s="130">
        <v>1.32E-2</v>
      </c>
      <c r="DA138" s="16">
        <v>1.47E-2</v>
      </c>
      <c r="DB138" s="91">
        <v>1.15E-2</v>
      </c>
      <c r="DC138" s="130">
        <v>8.9999999999999993E-3</v>
      </c>
      <c r="DD138" s="22">
        <v>1.6299999999999999E-2</v>
      </c>
      <c r="DE138" s="90">
        <v>2.1399999999999999E-2</v>
      </c>
      <c r="DF138" s="130">
        <v>1.7600000000000001E-2</v>
      </c>
      <c r="DG138" s="41">
        <v>2.1299999999999999E-2</v>
      </c>
      <c r="DH138" s="91">
        <v>2.4899999999999999E-2</v>
      </c>
      <c r="DI138" s="130">
        <v>3.0099999999999998E-2</v>
      </c>
      <c r="DJ138" s="41">
        <v>3.5700000000000003E-2</v>
      </c>
      <c r="DK138" s="137">
        <v>3.3000000000000002E-2</v>
      </c>
      <c r="DL138" s="110">
        <v>3.9600000000000003E-2</v>
      </c>
      <c r="DM138" s="16">
        <v>3.2500000000000001E-2</v>
      </c>
      <c r="DN138" s="325">
        <v>4.6699999999999998E-2</v>
      </c>
      <c r="DO138" s="347"/>
      <c r="DP138" s="41">
        <v>2.6599999999999999E-2</v>
      </c>
      <c r="DQ138" s="90">
        <v>2.58E-2</v>
      </c>
      <c r="DR138" s="112">
        <v>2.1000000000000001E-2</v>
      </c>
      <c r="DS138" s="16">
        <v>2.4299999999999999E-2</v>
      </c>
      <c r="DT138" s="16"/>
      <c r="DU138" s="16"/>
      <c r="DV138" s="16"/>
      <c r="DW138" s="16"/>
      <c r="DX138" s="16"/>
      <c r="DY138" s="16"/>
      <c r="DZ138" s="16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139" s="48">
        <v>-1.7299999999999999E-2</v>
      </c>
      <c r="C139" s="16">
        <v>-2.3E-2</v>
      </c>
      <c r="D139" s="35">
        <v>-6.5600000000000006E-2</v>
      </c>
      <c r="E139" s="31">
        <v>-9.9900000000000003E-2</v>
      </c>
      <c r="F139" s="31">
        <v>-0.12839999999999999</v>
      </c>
      <c r="G139" s="31">
        <v>-9.9400000000000002E-2</v>
      </c>
      <c r="H139" s="31">
        <v>-8.6699999999999999E-2</v>
      </c>
      <c r="I139" s="31">
        <v>-0.13700000000000001</v>
      </c>
      <c r="J139" s="31">
        <v>-9.1800000000000007E-2</v>
      </c>
      <c r="K139" s="31">
        <v>-9.1200000000000003E-2</v>
      </c>
      <c r="L139" s="35">
        <v>-7.5300000000000006E-2</v>
      </c>
      <c r="M139" s="26">
        <v>-6.4199999999999993E-2</v>
      </c>
      <c r="N139" s="26">
        <v>-6.8199999999999997E-2</v>
      </c>
      <c r="O139" s="26">
        <v>-5.6300000000000003E-2</v>
      </c>
      <c r="P139" s="26">
        <v>-7.3800000000000004E-2</v>
      </c>
      <c r="Q139" s="41">
        <v>-4.8300000000000003E-2</v>
      </c>
      <c r="R139" s="26">
        <v>-4.6300000000000001E-2</v>
      </c>
      <c r="S139" s="16">
        <v>-6.1400000000000003E-2</v>
      </c>
      <c r="T139" s="31">
        <v>-5.7200000000000001E-2</v>
      </c>
      <c r="U139" s="16">
        <v>-5.45E-2</v>
      </c>
      <c r="V139" s="26">
        <v>-6.1600000000000002E-2</v>
      </c>
      <c r="W139" s="26">
        <v>-8.3699999999999997E-2</v>
      </c>
      <c r="X139" s="16">
        <v>-7.51E-2</v>
      </c>
      <c r="Z139" s="16">
        <v>-8.5599999999999996E-2</v>
      </c>
      <c r="AA139" s="16">
        <v>-8.5900000000000004E-2</v>
      </c>
      <c r="AB139" s="16">
        <v>-8.0600000000000005E-2</v>
      </c>
      <c r="AC139" s="41">
        <v>-0.1048</v>
      </c>
      <c r="AD139" s="41">
        <v>-0.11219999999999999</v>
      </c>
      <c r="AE139" s="16">
        <v>-0.112</v>
      </c>
      <c r="AF139" s="41">
        <v>-0.1177</v>
      </c>
      <c r="AG139" s="16">
        <v>-0.15340000000000001</v>
      </c>
      <c r="AH139" s="16">
        <v>-0.13489999999999999</v>
      </c>
      <c r="AI139" s="41">
        <v>-0.1452</v>
      </c>
      <c r="AJ139" s="16">
        <v>-0.11559999999999999</v>
      </c>
      <c r="AK139" s="41">
        <v>-0.1353</v>
      </c>
      <c r="AL139" s="93">
        <v>-0.1203</v>
      </c>
      <c r="AM139" s="93">
        <v>-9.0300000000000005E-2</v>
      </c>
      <c r="AN139" s="93">
        <v>-0.10299999999999999</v>
      </c>
      <c r="AO139" s="93">
        <v>-0.1134</v>
      </c>
      <c r="AP139" s="93">
        <v>-0.1106</v>
      </c>
      <c r="AQ139" s="93">
        <v>-0.1113</v>
      </c>
      <c r="AR139" s="16">
        <v>-0.11269999999999999</v>
      </c>
      <c r="AS139" s="93">
        <v>-0.10539999999999999</v>
      </c>
      <c r="AT139" s="93">
        <v>-0.1225</v>
      </c>
      <c r="AU139" s="93">
        <v>-0.13500000000000001</v>
      </c>
      <c r="AW139" s="93">
        <v>-0.1527</v>
      </c>
      <c r="AX139" s="93">
        <v>-0.14960000000000001</v>
      </c>
      <c r="AY139" s="87">
        <v>-0.12740000000000001</v>
      </c>
      <c r="AZ139" s="87">
        <v>-9.8500000000000004E-2</v>
      </c>
      <c r="BA139" s="87">
        <v>-7.3899999999999993E-2</v>
      </c>
      <c r="BB139" s="88">
        <v>-0.1467</v>
      </c>
      <c r="BC139" s="88">
        <v>-0.18290000000000001</v>
      </c>
      <c r="BD139" s="88">
        <v>-0.1152</v>
      </c>
      <c r="BE139" s="88">
        <v>-9.3299999999999994E-2</v>
      </c>
      <c r="BF139" s="88">
        <v>-0.1045</v>
      </c>
      <c r="BG139" s="88">
        <v>-0.1008</v>
      </c>
      <c r="BH139" s="88">
        <v>-9.4799999999999995E-2</v>
      </c>
      <c r="BI139" s="88">
        <v>-8.4000000000000005E-2</v>
      </c>
      <c r="BJ139" s="88">
        <v>-8.0500000000000002E-2</v>
      </c>
      <c r="BK139" s="92">
        <v>-7.1599999999999997E-2</v>
      </c>
      <c r="BL139" s="92">
        <v>-8.6300000000000002E-2</v>
      </c>
      <c r="BM139" s="313">
        <v>-6.4500000000000002E-2</v>
      </c>
      <c r="BN139" s="92">
        <v>-8.1900000000000001E-2</v>
      </c>
      <c r="BO139" s="92">
        <v>-8.5400000000000004E-2</v>
      </c>
      <c r="BP139" s="92">
        <v>-8.48E-2</v>
      </c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38">
        <v>1.2999999999999999E-3</v>
      </c>
      <c r="CR139" s="93">
        <v>4.0000000000000002E-4</v>
      </c>
      <c r="CS139" s="87">
        <v>-5.4000000000000003E-3</v>
      </c>
      <c r="CT139" s="132">
        <v>5.7000000000000002E-3</v>
      </c>
      <c r="CU139" s="16">
        <v>6.4999999999999997E-3</v>
      </c>
      <c r="CV139" s="87">
        <v>1.34E-2</v>
      </c>
      <c r="CW139" s="138">
        <v>7.3000000000000001E-3</v>
      </c>
      <c r="CX139" s="93">
        <v>-5.0000000000000001E-4</v>
      </c>
      <c r="CY139" s="137">
        <v>-3.8999999999999998E-3</v>
      </c>
      <c r="CZ139" s="132">
        <v>6.8999999999999999E-3</v>
      </c>
      <c r="DA139" s="41">
        <v>4.1999999999999997E-3</v>
      </c>
      <c r="DB139" s="90">
        <v>1.01E-2</v>
      </c>
      <c r="DC139" s="133">
        <v>3.5000000000000001E-3</v>
      </c>
      <c r="DD139" s="16">
        <v>1.11E-2</v>
      </c>
      <c r="DE139" s="137">
        <v>8.6999999999999994E-3</v>
      </c>
      <c r="DF139" s="132">
        <v>1.5599999999999999E-2</v>
      </c>
      <c r="DG139" s="16">
        <v>1.4999999999999999E-2</v>
      </c>
      <c r="DH139" s="137">
        <v>1.29E-2</v>
      </c>
      <c r="DI139" s="132">
        <v>2.64E-2</v>
      </c>
      <c r="DJ139" s="16">
        <v>3.3300000000000003E-2</v>
      </c>
      <c r="DK139" s="87">
        <v>1.7999999999999999E-2</v>
      </c>
      <c r="DL139" s="107">
        <v>1.95E-2</v>
      </c>
      <c r="DM139" s="41">
        <v>2.64E-2</v>
      </c>
      <c r="DN139" s="309">
        <v>1.24E-2</v>
      </c>
      <c r="DO139" s="347"/>
      <c r="DP139" s="35">
        <v>2.4899999999999999E-2</v>
      </c>
      <c r="DQ139" s="137">
        <v>2.2499999999999999E-2</v>
      </c>
      <c r="DR139" s="110">
        <v>1.9699999999999999E-2</v>
      </c>
      <c r="DS139" s="35">
        <v>1.6E-2</v>
      </c>
      <c r="DT139" s="35"/>
      <c r="DU139" s="35"/>
      <c r="DV139" s="35"/>
      <c r="DW139" s="35"/>
      <c r="DX139" s="35"/>
      <c r="DY139" s="35"/>
      <c r="DZ139" s="35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140" s="26">
        <v>-2.01E-2</v>
      </c>
      <c r="C140" s="31">
        <v>-2.6100000000000002E-2</v>
      </c>
      <c r="D140" s="31">
        <v>-6.7799999999999999E-2</v>
      </c>
      <c r="E140" s="35">
        <v>-0.1101</v>
      </c>
      <c r="F140" s="35">
        <v>-0.1575</v>
      </c>
      <c r="G140" s="35">
        <v>-0.1467</v>
      </c>
      <c r="H140" s="35">
        <v>-0.13270000000000001</v>
      </c>
      <c r="I140" s="35">
        <v>-0.15820000000000001</v>
      </c>
      <c r="J140" s="35">
        <v>-0.1061</v>
      </c>
      <c r="K140" s="35">
        <v>-0.1056</v>
      </c>
      <c r="L140" s="31">
        <v>-9.0999999999999998E-2</v>
      </c>
      <c r="M140" s="31">
        <v>-8.3400000000000002E-2</v>
      </c>
      <c r="N140" s="31">
        <v>-8.5900000000000004E-2</v>
      </c>
      <c r="O140" s="31">
        <v>-8.1100000000000005E-2</v>
      </c>
      <c r="P140" s="41">
        <v>-7.3899999999999993E-2</v>
      </c>
      <c r="Q140" s="31">
        <v>-8.7800000000000003E-2</v>
      </c>
      <c r="R140" s="31">
        <v>-9.0800000000000006E-2</v>
      </c>
      <c r="S140" s="31">
        <v>-8.6599999999999996E-2</v>
      </c>
      <c r="T140" s="16">
        <v>-6.4699999999999994E-2</v>
      </c>
      <c r="U140" s="31">
        <v>-5.5399999999999998E-2</v>
      </c>
      <c r="V140" s="31">
        <v>-7.0400000000000004E-2</v>
      </c>
      <c r="W140" s="22">
        <v>-9.0800000000000006E-2</v>
      </c>
      <c r="X140" s="26">
        <v>-9.5899999999999999E-2</v>
      </c>
      <c r="Z140" s="93">
        <v>-0.1268</v>
      </c>
      <c r="AA140" s="93">
        <v>-0.12709999999999999</v>
      </c>
      <c r="AB140" s="93">
        <v>-0.15010000000000001</v>
      </c>
      <c r="AC140" s="93">
        <v>-0.15640000000000001</v>
      </c>
      <c r="AD140" s="93">
        <v>-0.16980000000000001</v>
      </c>
      <c r="AE140" s="93">
        <v>-0.17299999999999999</v>
      </c>
      <c r="AF140" s="93">
        <v>-0.153</v>
      </c>
      <c r="AG140" s="93">
        <v>-0.15640000000000001</v>
      </c>
      <c r="AH140" s="93">
        <v>-0.1618</v>
      </c>
      <c r="AI140" s="93">
        <v>-0.1656</v>
      </c>
      <c r="AJ140" s="93">
        <v>-0.17280000000000001</v>
      </c>
      <c r="AK140" s="93">
        <v>-0.16389999999999999</v>
      </c>
      <c r="AL140" s="41">
        <v>-0.15010000000000001</v>
      </c>
      <c r="AM140" s="41">
        <v>-0.18959999999999999</v>
      </c>
      <c r="AN140" s="41">
        <v>-0.16189999999999999</v>
      </c>
      <c r="AO140" s="41">
        <v>-0.1467</v>
      </c>
      <c r="AP140" s="41">
        <v>-0.14380000000000001</v>
      </c>
      <c r="AQ140" s="41">
        <v>-0.14399999999999999</v>
      </c>
      <c r="AR140" s="41">
        <v>-0.1618</v>
      </c>
      <c r="AS140" s="41">
        <v>-0.19789999999999999</v>
      </c>
      <c r="AT140" s="41">
        <v>-0.20069999999999999</v>
      </c>
      <c r="AU140" s="41">
        <v>-0.19800000000000001</v>
      </c>
      <c r="AW140" s="41">
        <v>-0.1633</v>
      </c>
      <c r="AX140" s="41">
        <v>-0.20080000000000001</v>
      </c>
      <c r="AY140" s="91">
        <v>-0.23530000000000001</v>
      </c>
      <c r="AZ140" s="91">
        <v>-0.25769999999999998</v>
      </c>
      <c r="BA140" s="91">
        <v>-0.21940000000000001</v>
      </c>
      <c r="BB140" s="91">
        <v>-0.24149999999999999</v>
      </c>
      <c r="BC140" s="91">
        <v>-0.22850000000000001</v>
      </c>
      <c r="BD140" s="91">
        <v>-0.22869999999999999</v>
      </c>
      <c r="BE140" s="91">
        <v>-0.2288</v>
      </c>
      <c r="BF140" s="91">
        <v>-0.221</v>
      </c>
      <c r="BG140" s="91">
        <v>-0.25259999999999999</v>
      </c>
      <c r="BH140" s="91">
        <v>-0.29649999999999999</v>
      </c>
      <c r="BI140" s="91">
        <v>-0.28129999999999999</v>
      </c>
      <c r="BJ140" s="91">
        <v>-0.3206</v>
      </c>
      <c r="BK140" s="91">
        <v>-0.33160000000000001</v>
      </c>
      <c r="BL140" s="91">
        <v>-0.3579</v>
      </c>
      <c r="BM140" s="91">
        <v>-0.3211</v>
      </c>
      <c r="BN140" s="91">
        <v>-0.3412</v>
      </c>
      <c r="BO140" s="91">
        <v>-0.37080000000000002</v>
      </c>
      <c r="BP140" s="91">
        <v>-0.39219999999999999</v>
      </c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35">
        <v>-6.1999999999999998E-3</v>
      </c>
      <c r="CR140" s="22">
        <v>0</v>
      </c>
      <c r="CS140" s="90">
        <v>-1.66E-2</v>
      </c>
      <c r="CT140" s="133">
        <v>-1.37E-2</v>
      </c>
      <c r="CU140" s="93">
        <v>-6.7000000000000002E-3</v>
      </c>
      <c r="CV140" s="91">
        <v>3.7000000000000002E-3</v>
      </c>
      <c r="CW140" s="130">
        <v>1.1999999999999999E-3</v>
      </c>
      <c r="CX140" s="16">
        <v>-2.5999999999999999E-3</v>
      </c>
      <c r="CY140" s="87">
        <v>-5.7999999999999996E-3</v>
      </c>
      <c r="CZ140" s="133">
        <v>-3.8999999999999998E-3</v>
      </c>
      <c r="DA140" s="93">
        <v>-2.2000000000000001E-3</v>
      </c>
      <c r="DB140" s="87">
        <v>-8.0000000000000004E-4</v>
      </c>
      <c r="DC140" s="135">
        <v>1.2999999999999999E-3</v>
      </c>
      <c r="DD140" s="93">
        <v>5.9999999999999995E-4</v>
      </c>
      <c r="DE140" s="91">
        <v>-8.9999999999999998E-4</v>
      </c>
      <c r="DF140" s="138">
        <v>4.5999999999999999E-3</v>
      </c>
      <c r="DG140" s="35">
        <v>6.4999999999999997E-3</v>
      </c>
      <c r="DH140" s="87">
        <v>5.0000000000000001E-4</v>
      </c>
      <c r="DI140" s="133">
        <v>9.4999999999999998E-3</v>
      </c>
      <c r="DJ140" s="93">
        <v>8.9999999999999993E-3</v>
      </c>
      <c r="DK140" s="91">
        <v>1.72E-2</v>
      </c>
      <c r="DL140" s="109">
        <v>1.6799999999999999E-2</v>
      </c>
      <c r="DM140" s="93">
        <v>1.55E-2</v>
      </c>
      <c r="DN140" s="313">
        <v>1.6000000000000001E-3</v>
      </c>
      <c r="DO140" s="347"/>
      <c r="DP140" s="16">
        <v>1.52E-2</v>
      </c>
      <c r="DQ140" s="91">
        <v>3.7000000000000002E-3</v>
      </c>
      <c r="DR140" s="107">
        <v>-1.0699999999999999E-2</v>
      </c>
      <c r="DS140" s="93">
        <v>-1.7299999999999999E-2</v>
      </c>
      <c r="DT140" s="93"/>
      <c r="DU140" s="93"/>
      <c r="DV140" s="93"/>
      <c r="DW140" s="93"/>
      <c r="DX140" s="93"/>
      <c r="DY140" s="93"/>
      <c r="DZ140" s="93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33">
        <v>-1.41E-2</v>
      </c>
      <c r="CR141" s="35">
        <v>-1.5900000000000001E-2</v>
      </c>
      <c r="CS141" s="88">
        <v>-1.84E-2</v>
      </c>
      <c r="CT141" s="135">
        <v>-2.2200000000000001E-2</v>
      </c>
      <c r="CU141" s="22">
        <v>-4.6300000000000001E-2</v>
      </c>
      <c r="CV141" s="86">
        <v>-2.9899999999999999E-2</v>
      </c>
      <c r="CW141" s="131">
        <v>-1.29E-2</v>
      </c>
      <c r="CX141" s="48">
        <v>-3.5099999999999999E-2</v>
      </c>
      <c r="CY141" s="88">
        <v>-2.35E-2</v>
      </c>
      <c r="CZ141" s="135">
        <v>-1.6400000000000001E-2</v>
      </c>
      <c r="DA141" s="22">
        <v>-1.0999999999999999E-2</v>
      </c>
      <c r="DB141" s="88">
        <v>-1.9E-3</v>
      </c>
      <c r="DC141" s="138">
        <v>-2.8999999999999998E-3</v>
      </c>
      <c r="DD141" s="35">
        <v>-1.0999999999999999E-2</v>
      </c>
      <c r="DE141" s="87">
        <v>-5.1000000000000004E-3</v>
      </c>
      <c r="DF141" s="133">
        <v>-3.5000000000000001E-3</v>
      </c>
      <c r="DG141" s="93">
        <v>4.0000000000000002E-4</v>
      </c>
      <c r="DH141" s="90">
        <v>-5.4000000000000003E-3</v>
      </c>
      <c r="DI141" s="138">
        <v>-3.3799999999999997E-2</v>
      </c>
      <c r="DJ141" s="35">
        <v>-4.2200000000000001E-2</v>
      </c>
      <c r="DK141" s="90">
        <v>-4.36E-2</v>
      </c>
      <c r="DL141" s="112">
        <v>-5.9299999999999999E-2</v>
      </c>
      <c r="DM141" s="35">
        <v>-3.6700000000000003E-2</v>
      </c>
      <c r="DN141" s="326">
        <v>-1.11E-2</v>
      </c>
      <c r="DO141" s="347"/>
      <c r="DP141" s="93">
        <v>-1.1299999999999999E-2</v>
      </c>
      <c r="DQ141" s="87">
        <v>-1.0500000000000001E-2</v>
      </c>
      <c r="DR141" s="109">
        <v>-1.37E-2</v>
      </c>
      <c r="DS141" s="41">
        <v>-1.95E-2</v>
      </c>
      <c r="DT141" s="41"/>
      <c r="DU141" s="41"/>
      <c r="DV141" s="41"/>
      <c r="DW141" s="41"/>
      <c r="DX141" s="41"/>
      <c r="DY141" s="41"/>
      <c r="DZ141" s="41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31">
        <v>-5.7799999999999997E-2</v>
      </c>
      <c r="CR142" s="48">
        <v>-5.3199999999999997E-2</v>
      </c>
      <c r="CS142" s="86">
        <v>-5.11E-2</v>
      </c>
      <c r="CT142" s="136">
        <v>-4.9700000000000001E-2</v>
      </c>
      <c r="CU142" s="48">
        <v>-5.9400000000000001E-2</v>
      </c>
      <c r="CV142" s="88">
        <v>-5.9299999999999999E-2</v>
      </c>
      <c r="CW142" s="135">
        <v>-5.2900000000000003E-2</v>
      </c>
      <c r="CX142" s="22">
        <v>-4.7500000000000001E-2</v>
      </c>
      <c r="CY142" s="86">
        <v>-4.6800000000000001E-2</v>
      </c>
      <c r="CZ142" s="136">
        <v>-4.3700000000000003E-2</v>
      </c>
      <c r="DA142" s="31">
        <v>-4.1300000000000003E-2</v>
      </c>
      <c r="DB142" s="86">
        <v>-5.9700000000000003E-2</v>
      </c>
      <c r="DC142" s="131">
        <v>-5.4600000000000003E-2</v>
      </c>
      <c r="DD142" s="48">
        <v>-0.06</v>
      </c>
      <c r="DE142" s="92">
        <v>-5.0599999999999999E-2</v>
      </c>
      <c r="DF142" s="136">
        <v>-4.6199999999999998E-2</v>
      </c>
      <c r="DG142" s="31">
        <v>-5.11E-2</v>
      </c>
      <c r="DH142" s="92">
        <v>-4.6300000000000001E-2</v>
      </c>
      <c r="DI142" s="131">
        <v>-8.3799999999999999E-2</v>
      </c>
      <c r="DJ142" s="48">
        <v>-8.4599999999999995E-2</v>
      </c>
      <c r="DK142" s="86">
        <v>-6.88E-2</v>
      </c>
      <c r="DL142" s="106">
        <v>-7.6700000000000004E-2</v>
      </c>
      <c r="DM142" s="31">
        <v>-7.9600000000000004E-2</v>
      </c>
      <c r="DN142" s="327">
        <v>-8.3900000000000002E-2</v>
      </c>
      <c r="DO142" s="347"/>
      <c r="DP142" s="31">
        <v>-5.1200000000000002E-2</v>
      </c>
      <c r="DQ142" s="92">
        <v>-4.53E-2</v>
      </c>
      <c r="DR142" s="111">
        <v>-6.0299999999999999E-2</v>
      </c>
      <c r="DS142" s="31">
        <v>-6.9800000000000001E-2</v>
      </c>
      <c r="DT142" s="31"/>
      <c r="DU142" s="31"/>
      <c r="DV142" s="31"/>
      <c r="DW142" s="31"/>
      <c r="DX142" s="31"/>
      <c r="DY142" s="31"/>
      <c r="DZ142" s="31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36">
        <v>-6.7900000000000002E-2</v>
      </c>
      <c r="CR143" s="31">
        <v>-7.22E-2</v>
      </c>
      <c r="CS143" s="92">
        <v>-7.5300000000000006E-2</v>
      </c>
      <c r="CT143" s="131">
        <v>-7.2800000000000004E-2</v>
      </c>
      <c r="CU143" s="31">
        <v>-5.9900000000000002E-2</v>
      </c>
      <c r="CV143" s="92">
        <v>-7.0599999999999996E-2</v>
      </c>
      <c r="CW143" s="136">
        <v>-8.4500000000000006E-2</v>
      </c>
      <c r="CX143" s="31">
        <v>-6.3700000000000007E-2</v>
      </c>
      <c r="CY143" s="92">
        <v>-0.05</v>
      </c>
      <c r="CZ143" s="131">
        <v>-6.2899999999999998E-2</v>
      </c>
      <c r="DA143" s="48">
        <v>-6.88E-2</v>
      </c>
      <c r="DB143" s="92">
        <v>-6.0199999999999997E-2</v>
      </c>
      <c r="DC143" s="136">
        <v>-7.1900000000000006E-2</v>
      </c>
      <c r="DD143" s="31">
        <v>-7.3599999999999999E-2</v>
      </c>
      <c r="DE143" s="86">
        <v>-8.72E-2</v>
      </c>
      <c r="DF143" s="131">
        <v>-0.1038</v>
      </c>
      <c r="DG143" s="48">
        <v>-9.6799999999999997E-2</v>
      </c>
      <c r="DH143" s="86">
        <v>-0.1016</v>
      </c>
      <c r="DI143" s="136">
        <v>-8.5099999999999995E-2</v>
      </c>
      <c r="DJ143" s="31">
        <v>-0.1</v>
      </c>
      <c r="DK143" s="92">
        <v>-0.1052</v>
      </c>
      <c r="DL143" s="111">
        <v>-8.3599999999999994E-2</v>
      </c>
      <c r="DM143" s="48">
        <v>-8.1900000000000001E-2</v>
      </c>
      <c r="DN143" s="328">
        <v>-8.5199999999999998E-2</v>
      </c>
      <c r="DO143" s="347"/>
      <c r="DP143" s="48">
        <v>-0.11070000000000001</v>
      </c>
      <c r="DQ143" s="86">
        <v>-0.12520000000000001</v>
      </c>
      <c r="DR143" s="106">
        <v>-0.11260000000000001</v>
      </c>
      <c r="DS143" s="48">
        <v>-0.1176</v>
      </c>
      <c r="DT143" s="48"/>
      <c r="DU143" s="48"/>
      <c r="DV143" s="48"/>
      <c r="DW143" s="48"/>
      <c r="DX143" s="48"/>
      <c r="DY143" s="48"/>
      <c r="DZ143" s="48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84"/>
      <c r="CR144" s="57"/>
      <c r="CS144" s="85"/>
      <c r="CT144" s="84"/>
      <c r="CU144" s="57"/>
      <c r="CV144" s="85"/>
      <c r="CW144" s="84"/>
      <c r="CX144" s="57"/>
      <c r="CY144" s="85"/>
      <c r="CZ144" s="84"/>
      <c r="DA144" s="57"/>
      <c r="DB144" s="85"/>
      <c r="DC144" s="84"/>
      <c r="DD144" s="57"/>
      <c r="DE144" s="85"/>
      <c r="DF144" s="84"/>
      <c r="DG144" s="57"/>
      <c r="DH144" s="85"/>
      <c r="DI144" s="84"/>
      <c r="DJ144" s="57"/>
      <c r="DK144" s="85"/>
      <c r="DL144" s="114"/>
      <c r="DM144" s="57"/>
      <c r="DN144" s="100"/>
      <c r="DO144" s="324"/>
      <c r="DP144" s="57"/>
      <c r="DQ144" s="85"/>
      <c r="DR144" s="114"/>
      <c r="DS144" s="57"/>
      <c r="DT144" s="85"/>
      <c r="DU144" s="8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5">
        <v>9.8799999999999999E-2</v>
      </c>
      <c r="CR145" s="240">
        <v>1.4500000000000001E-2</v>
      </c>
      <c r="CS145" s="221">
        <v>4.36E-2</v>
      </c>
      <c r="CT145" s="215">
        <v>3.2899999999999999E-2</v>
      </c>
      <c r="CU145" s="245">
        <v>1.3599999999999999E-2</v>
      </c>
      <c r="CV145" s="204">
        <v>2.9499999999999998E-2</v>
      </c>
      <c r="CW145" s="216">
        <v>1.7000000000000001E-2</v>
      </c>
      <c r="CX145" s="217">
        <v>2.87E-2</v>
      </c>
      <c r="CY145" s="211">
        <v>2.4E-2</v>
      </c>
      <c r="CZ145" s="275">
        <v>1.0800000000000001E-2</v>
      </c>
      <c r="DA145" s="218">
        <v>7.7999999999999996E-3</v>
      </c>
      <c r="DB145" s="221">
        <v>1.06E-2</v>
      </c>
      <c r="DC145" s="246">
        <v>1.11E-2</v>
      </c>
      <c r="DD145" s="210">
        <v>1.2999999999999999E-2</v>
      </c>
      <c r="DE145" s="211">
        <v>3.9699999999999999E-2</v>
      </c>
      <c r="DF145" s="212">
        <v>1.8499999999999999E-2</v>
      </c>
      <c r="DG145" s="203">
        <v>7.0000000000000001E-3</v>
      </c>
      <c r="DH145" s="211">
        <v>8.0000000000000002E-3</v>
      </c>
      <c r="DI145" s="216">
        <v>1.78E-2</v>
      </c>
      <c r="DJ145" s="210">
        <v>1.7999999999999999E-2</v>
      </c>
      <c r="DK145" s="204">
        <v>1.5800000000000002E-2</v>
      </c>
      <c r="DL145" s="244">
        <v>2.1600000000000001E-2</v>
      </c>
      <c r="DM145" s="217">
        <v>2.2599999999999999E-2</v>
      </c>
      <c r="DN145" s="329">
        <v>2.5600000000000001E-2</v>
      </c>
      <c r="DO145" s="348"/>
      <c r="DP145" s="217">
        <v>3.5999999999999997E-2</v>
      </c>
      <c r="DQ145" s="211">
        <v>1.37E-2</v>
      </c>
      <c r="DR145" s="210">
        <v>3.1099999999999999E-2</v>
      </c>
      <c r="DS145" s="210">
        <v>2.8799999999999999E-2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16">
        <v>-3.6299999999999999E-2</v>
      </c>
      <c r="CR146" s="215">
        <v>-1.72E-2</v>
      </c>
      <c r="CS146" s="211">
        <v>-1.84E-2</v>
      </c>
      <c r="CT146" s="216">
        <v>-2.1700000000000001E-2</v>
      </c>
      <c r="CU146" s="210">
        <v>-2.41E-2</v>
      </c>
      <c r="CV146" s="205">
        <v>-2.4899999999999999E-2</v>
      </c>
      <c r="CW146" s="213">
        <v>-1.3899999999999999E-2</v>
      </c>
      <c r="CX146" s="203">
        <v>-2.2200000000000001E-2</v>
      </c>
      <c r="CY146" s="221">
        <v>-1.6799999999999999E-2</v>
      </c>
      <c r="CZ146" s="216">
        <v>-1.61E-2</v>
      </c>
      <c r="DA146" s="241">
        <v>-8.9999999999999993E-3</v>
      </c>
      <c r="DB146" s="222">
        <v>1.89E-2</v>
      </c>
      <c r="DC146" s="215">
        <v>-1.2999999999999999E-2</v>
      </c>
      <c r="DD146" s="217">
        <v>-8.0999999999999996E-3</v>
      </c>
      <c r="DE146" s="205">
        <v>-2.76E-2</v>
      </c>
      <c r="DF146" s="215">
        <v>-1.6799999999999999E-2</v>
      </c>
      <c r="DG146" s="210">
        <v>-1.04E-2</v>
      </c>
      <c r="DH146" s="223">
        <v>-1.1900000000000001E-2</v>
      </c>
      <c r="DI146" s="213">
        <v>-3.8800000000000001E-2</v>
      </c>
      <c r="DJ146" s="244">
        <v>-1.49E-2</v>
      </c>
      <c r="DK146" s="205">
        <v>-1.8499999999999999E-2</v>
      </c>
      <c r="DL146" s="217">
        <v>-1.5699999999999999E-2</v>
      </c>
      <c r="DM146" s="210">
        <v>-2.5100000000000001E-2</v>
      </c>
      <c r="DN146" s="330">
        <v>-2.0899999999999998E-2</v>
      </c>
      <c r="DO146" s="348"/>
      <c r="DP146" s="203">
        <v>-2.5499999999999998E-2</v>
      </c>
      <c r="DQ146" s="205">
        <v>-2.29E-2</v>
      </c>
      <c r="DR146" s="244">
        <v>-1.4999999999999999E-2</v>
      </c>
      <c r="DS146" s="244">
        <v>-9.4999999999999998E-3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  <c r="CQ147" s="139"/>
      <c r="CR147" s="140"/>
      <c r="CS147" s="223">
        <v>8.09E-2</v>
      </c>
      <c r="CT147" s="139"/>
      <c r="CU147" s="140" t="s">
        <v>62</v>
      </c>
      <c r="CV147" s="223">
        <v>3.4200000000000001E-2</v>
      </c>
      <c r="CW147" s="139"/>
      <c r="CX147" s="140"/>
      <c r="CY147" s="211">
        <v>3.5799999999999998E-2</v>
      </c>
      <c r="CZ147" s="139"/>
      <c r="DA147" s="140"/>
      <c r="DB147" s="211">
        <v>2.1600000000000001E-2</v>
      </c>
      <c r="DC147" s="139"/>
      <c r="DD147" s="140"/>
      <c r="DE147" s="211">
        <v>5.79E-2</v>
      </c>
      <c r="DF147" s="139"/>
      <c r="DG147" s="140"/>
      <c r="DH147" s="205">
        <v>2.58E-2</v>
      </c>
      <c r="DI147" s="139"/>
      <c r="DJ147" s="140"/>
      <c r="DK147" s="204">
        <v>3.2800000000000003E-2</v>
      </c>
      <c r="DM147" t="s">
        <v>62</v>
      </c>
      <c r="DN147" s="329">
        <v>3.2500000000000001E-2</v>
      </c>
      <c r="DO147" s="139" t="s">
        <v>62</v>
      </c>
      <c r="DP147" s="140"/>
      <c r="DQ147" s="222">
        <v>3.8600000000000002E-2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s="139" t="s">
        <v>62</v>
      </c>
      <c r="CR148" s="140" t="s">
        <v>62</v>
      </c>
      <c r="CS148" s="206">
        <v>-3.32E-2</v>
      </c>
      <c r="CT148" s="139"/>
      <c r="CU148" s="140" t="s">
        <v>62</v>
      </c>
      <c r="CV148" s="211">
        <v>-4.0899999999999999E-2</v>
      </c>
      <c r="CW148" s="139" t="s">
        <v>62</v>
      </c>
      <c r="CX148" s="140" t="s">
        <v>62</v>
      </c>
      <c r="CY148" s="206">
        <v>-2.1399999999999999E-2</v>
      </c>
      <c r="CZ148" s="139" t="s">
        <v>62</v>
      </c>
      <c r="DA148" s="140" t="s">
        <v>62</v>
      </c>
      <c r="DB148" s="222">
        <v>-1.84E-2</v>
      </c>
      <c r="DC148" s="139" t="s">
        <v>62</v>
      </c>
      <c r="DD148" s="140" t="s">
        <v>62</v>
      </c>
      <c r="DE148" s="221">
        <v>-2.8899999999999999E-2</v>
      </c>
      <c r="DF148" s="139" t="s">
        <v>62</v>
      </c>
      <c r="DG148" s="140" t="s">
        <v>62</v>
      </c>
      <c r="DH148" s="223">
        <v>-2.6800000000000001E-2</v>
      </c>
      <c r="DI148" s="139" t="s">
        <v>62</v>
      </c>
      <c r="DJ148" s="140"/>
      <c r="DK148" s="222">
        <v>-5.8900000000000001E-2</v>
      </c>
      <c r="DL148" t="s">
        <v>62</v>
      </c>
      <c r="DM148" t="s">
        <v>62</v>
      </c>
      <c r="DN148" s="331">
        <v>-2.06E-2</v>
      </c>
      <c r="DO148" s="139"/>
      <c r="DP148" s="140" t="s">
        <v>62</v>
      </c>
      <c r="DQ148" s="205">
        <v>-4.2999999999999997E-2</v>
      </c>
      <c r="DR148" t="s">
        <v>62</v>
      </c>
      <c r="DS148" t="s">
        <v>62</v>
      </c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4"/>
      <c r="BV149" s="191"/>
      <c r="BW149" s="298"/>
      <c r="BX149" s="294"/>
      <c r="BY149" s="191"/>
      <c r="BZ149" s="298"/>
      <c r="CA149" s="294"/>
      <c r="CB149" s="191"/>
      <c r="CC149" s="298"/>
      <c r="CD149" s="294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62">
        <v>0.71209999999999996</v>
      </c>
      <c r="CR149" s="258">
        <v>0.71109999999999995</v>
      </c>
      <c r="CS149" s="263">
        <v>0.70889999999999997</v>
      </c>
      <c r="CT149" s="262">
        <v>111.06</v>
      </c>
      <c r="CU149" s="258">
        <v>0.7107</v>
      </c>
      <c r="CV149" s="263">
        <v>0.71050000000000002</v>
      </c>
      <c r="CW149" s="262">
        <v>0.70850000000000002</v>
      </c>
      <c r="CX149" s="258">
        <v>0.71109999999999995</v>
      </c>
      <c r="CY149" s="263">
        <v>0.71399999999999997</v>
      </c>
      <c r="CZ149" s="262">
        <v>110.55</v>
      </c>
      <c r="DA149" s="258">
        <v>110.54</v>
      </c>
      <c r="DB149" s="263">
        <v>0.71299999999999997</v>
      </c>
      <c r="DC149" s="262">
        <v>0.71160000000000001</v>
      </c>
      <c r="DD149" s="258">
        <v>0.7107</v>
      </c>
      <c r="DE149" s="263">
        <v>110.6</v>
      </c>
      <c r="DF149" s="262">
        <v>110.89</v>
      </c>
      <c r="DG149" s="258">
        <v>110.75</v>
      </c>
      <c r="DH149" s="263">
        <v>110.85</v>
      </c>
      <c r="DI149" s="262">
        <v>0.71109999999999995</v>
      </c>
      <c r="DJ149" s="258">
        <v>1.8387</v>
      </c>
      <c r="DK149" s="263">
        <v>0.70909999999999995</v>
      </c>
      <c r="DL149" s="258">
        <v>0.7117</v>
      </c>
      <c r="DM149" s="258">
        <v>110.86</v>
      </c>
      <c r="DN149" s="332">
        <v>110.68</v>
      </c>
      <c r="DO149" s="191"/>
      <c r="DP149" s="258">
        <v>144.94999999999999</v>
      </c>
      <c r="DQ149" s="263">
        <v>145.44</v>
      </c>
      <c r="DR149" s="258">
        <v>145.76</v>
      </c>
      <c r="DS149" s="258">
        <v>146.16</v>
      </c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59" t="s">
        <v>40</v>
      </c>
      <c r="CR150" s="120" t="s">
        <v>40</v>
      </c>
      <c r="CS150" s="181" t="s">
        <v>40</v>
      </c>
      <c r="CT150" s="159" t="s">
        <v>39</v>
      </c>
      <c r="CU150" s="120" t="s">
        <v>40</v>
      </c>
      <c r="CV150" s="181" t="s">
        <v>40</v>
      </c>
      <c r="CW150" s="159" t="s">
        <v>40</v>
      </c>
      <c r="CX150" s="120" t="s">
        <v>40</v>
      </c>
      <c r="CY150" s="181" t="s">
        <v>40</v>
      </c>
      <c r="CZ150" s="159" t="s">
        <v>39</v>
      </c>
      <c r="DA150" s="120" t="s">
        <v>39</v>
      </c>
      <c r="DB150" s="181" t="s">
        <v>40</v>
      </c>
      <c r="DC150" s="159" t="s">
        <v>40</v>
      </c>
      <c r="DD150" s="120" t="s">
        <v>40</v>
      </c>
      <c r="DE150" s="181" t="s">
        <v>39</v>
      </c>
      <c r="DF150" s="159" t="s">
        <v>39</v>
      </c>
      <c r="DG150" s="120" t="s">
        <v>39</v>
      </c>
      <c r="DH150" s="181" t="s">
        <v>39</v>
      </c>
      <c r="DI150" s="159" t="s">
        <v>40</v>
      </c>
      <c r="DJ150" s="189" t="s">
        <v>53</v>
      </c>
      <c r="DK150" s="181" t="s">
        <v>40</v>
      </c>
      <c r="DL150" s="120" t="s">
        <v>40</v>
      </c>
      <c r="DM150" s="120" t="s">
        <v>39</v>
      </c>
      <c r="DN150" s="341" t="s">
        <v>39</v>
      </c>
      <c r="DO150" s="349"/>
      <c r="DP150" s="189" t="s">
        <v>52</v>
      </c>
      <c r="DQ150" s="200" t="s">
        <v>52</v>
      </c>
      <c r="DR150" s="189" t="s">
        <v>52</v>
      </c>
      <c r="DS150" s="189" t="s">
        <v>52</v>
      </c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65">SUM(BS136, -BS143)</f>
        <v>3.2199999999999999E-2</v>
      </c>
      <c r="BT151" s="121">
        <f t="shared" si="365"/>
        <v>4.6799999999999994E-2</v>
      </c>
      <c r="BU151" s="180">
        <f t="shared" si="365"/>
        <v>6.4299999999999996E-2</v>
      </c>
      <c r="BV151" s="147">
        <f t="shared" si="365"/>
        <v>8.9200000000000002E-2</v>
      </c>
      <c r="BW151" s="121">
        <f t="shared" si="365"/>
        <v>8.8700000000000001E-2</v>
      </c>
      <c r="BX151" s="180">
        <f t="shared" si="365"/>
        <v>8.77E-2</v>
      </c>
      <c r="BY151" s="225">
        <f t="shared" si="365"/>
        <v>8.2400000000000001E-2</v>
      </c>
      <c r="BZ151" s="15">
        <f t="shared" si="365"/>
        <v>9.1600000000000001E-2</v>
      </c>
      <c r="CA151" s="152">
        <f t="shared" si="365"/>
        <v>9.0400000000000008E-2</v>
      </c>
      <c r="CB151" s="147">
        <f t="shared" si="365"/>
        <v>0.15129999999999999</v>
      </c>
      <c r="CC151" s="121">
        <f t="shared" si="365"/>
        <v>0.15250000000000002</v>
      </c>
      <c r="CD151" s="180">
        <f t="shared" si="365"/>
        <v>0.184</v>
      </c>
      <c r="CE151" s="147">
        <f t="shared" si="365"/>
        <v>0.1986</v>
      </c>
      <c r="CF151" s="121">
        <f t="shared" si="365"/>
        <v>0.18729999999999999</v>
      </c>
      <c r="CG151" s="180">
        <f t="shared" si="365"/>
        <v>0.19839999999999999</v>
      </c>
      <c r="CH151" s="147">
        <f t="shared" si="365"/>
        <v>0.20330000000000001</v>
      </c>
      <c r="CI151" s="121">
        <f t="shared" si="365"/>
        <v>0.2079</v>
      </c>
      <c r="CJ151" s="180">
        <f t="shared" si="365"/>
        <v>0.20080000000000001</v>
      </c>
      <c r="CK151" s="147">
        <f t="shared" si="365"/>
        <v>0.1918</v>
      </c>
      <c r="CL151" s="121">
        <f t="shared" ref="CL151:CM151" si="366">SUM(CL136, -CL143)</f>
        <v>0.21650000000000003</v>
      </c>
      <c r="CM151" s="180">
        <f t="shared" si="366"/>
        <v>0.22700000000000001</v>
      </c>
      <c r="CN151" s="147">
        <f t="shared" ref="CN151:CW151" si="367">SUM(CN136, -CN143)</f>
        <v>0.214</v>
      </c>
      <c r="CO151" s="121">
        <f t="shared" si="367"/>
        <v>0.21229999999999999</v>
      </c>
      <c r="CP151" s="180">
        <f t="shared" si="367"/>
        <v>0.2079</v>
      </c>
      <c r="CQ151" s="147">
        <f t="shared" si="367"/>
        <v>0.1575</v>
      </c>
      <c r="CR151" s="121">
        <f t="shared" si="367"/>
        <v>0.1694</v>
      </c>
      <c r="CS151" s="180">
        <f t="shared" si="367"/>
        <v>0.1953</v>
      </c>
      <c r="CT151" s="145">
        <f t="shared" si="367"/>
        <v>0.17520000000000002</v>
      </c>
      <c r="CU151" s="121">
        <f t="shared" si="367"/>
        <v>0.1759</v>
      </c>
      <c r="CV151" s="180">
        <f t="shared" si="367"/>
        <v>0.1782</v>
      </c>
      <c r="CW151" s="147">
        <f t="shared" si="367"/>
        <v>0.19940000000000002</v>
      </c>
      <c r="CX151" s="121">
        <f t="shared" ref="CX151:CY151" si="368">SUM(CX136, -CX143)</f>
        <v>0.1694</v>
      </c>
      <c r="CY151" s="180">
        <f t="shared" ref="CY151:CZ151" si="369">SUM(CY136, -CY143)</f>
        <v>0.13890000000000002</v>
      </c>
      <c r="CZ151" s="145">
        <f>SUM(CZ136, -CZ143)</f>
        <v>0.14529999999999998</v>
      </c>
      <c r="DA151" s="117">
        <f>SUM(DA136, -DA143)</f>
        <v>0.14479999999999998</v>
      </c>
      <c r="DB151" s="180">
        <f>SUM(DB136, -DB143)</f>
        <v>0.14679999999999999</v>
      </c>
      <c r="DC151" s="147">
        <f>SUM(DC136, -DC143)</f>
        <v>0.1696</v>
      </c>
      <c r="DD151" s="121">
        <f>SUM(DD136, -DD143)</f>
        <v>0.17349999999999999</v>
      </c>
      <c r="DE151" s="177">
        <f>SUM(DE136, -DE143)</f>
        <v>0.1449</v>
      </c>
      <c r="DF151" s="145">
        <f>SUM(DF136, -DF143)</f>
        <v>0.16470000000000001</v>
      </c>
      <c r="DG151" s="117">
        <f>SUM(DG136, -DG143)</f>
        <v>0.15709999999999999</v>
      </c>
      <c r="DH151" s="177">
        <f>SUM(DH136, -DH143)</f>
        <v>0.16420000000000001</v>
      </c>
      <c r="DI151" s="147">
        <f>SUM(DI136, -DI143)</f>
        <v>0.16120000000000001</v>
      </c>
      <c r="DJ151" s="117">
        <f>SUM(DJ136, -DJ143)</f>
        <v>0.17860000000000001</v>
      </c>
      <c r="DK151" s="180">
        <f>SUM(DK136, -DK143)</f>
        <v>0.19020000000000001</v>
      </c>
      <c r="DL151" s="121">
        <f>SUM(DL136, -DL143)</f>
        <v>0.1643</v>
      </c>
      <c r="DM151" s="117">
        <f>SUM(DM136, -DM143)</f>
        <v>0.1678</v>
      </c>
      <c r="DN151" s="339">
        <f>SUM(DN136, -DN143)</f>
        <v>0.1502</v>
      </c>
      <c r="DO151" s="350">
        <f>SUM(DO136, -DO143,)</f>
        <v>0</v>
      </c>
      <c r="DP151" s="116">
        <f>SUM(DP136, -DP143)</f>
        <v>0.17080000000000001</v>
      </c>
      <c r="DQ151" s="176">
        <f>SUM(DQ136, -DQ143)</f>
        <v>0.19900000000000001</v>
      </c>
      <c r="DR151" s="116">
        <f>SUM(DR136, -DR143)</f>
        <v>0.2175</v>
      </c>
      <c r="DS151" s="116">
        <f>SUM(DS136, -DS143)</f>
        <v>0.25130000000000002</v>
      </c>
      <c r="DT151" s="6">
        <f>SUM(DT137, -DT143)</f>
        <v>0</v>
      </c>
      <c r="DU151" s="6">
        <f>SUM(DU137, -DU143,)</f>
        <v>0</v>
      </c>
      <c r="DV151" s="6">
        <f>SUM(DV137, -DV143,)</f>
        <v>0</v>
      </c>
      <c r="DW151" s="6">
        <f>SUM(DW137, -DW143)</f>
        <v>0</v>
      </c>
      <c r="DX151" s="6">
        <f>SUM(DX137, -DX143)</f>
        <v>0</v>
      </c>
      <c r="DY151" s="6">
        <f>SUM(DY137, -DY143)</f>
        <v>0</v>
      </c>
      <c r="DZ151" s="6">
        <f>SUM(DZ137,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70">SUM(EC136, -EC143)</f>
        <v>0</v>
      </c>
      <c r="ED151" s="6">
        <f t="shared" si="370"/>
        <v>0</v>
      </c>
      <c r="EE151" s="6">
        <f t="shared" si="370"/>
        <v>0</v>
      </c>
      <c r="EF151" s="6">
        <f t="shared" si="370"/>
        <v>0</v>
      </c>
      <c r="EG151" s="6">
        <f t="shared" si="370"/>
        <v>0</v>
      </c>
      <c r="EH151" s="6">
        <f t="shared" si="370"/>
        <v>0</v>
      </c>
      <c r="EI151" s="6">
        <f t="shared" si="370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71">SUM(GU136, -GU143)</f>
        <v>0</v>
      </c>
      <c r="GV151" s="6">
        <f t="shared" si="371"/>
        <v>0</v>
      </c>
      <c r="GW151" s="6">
        <f t="shared" si="371"/>
        <v>0</v>
      </c>
      <c r="GX151" s="6">
        <f t="shared" si="371"/>
        <v>0</v>
      </c>
      <c r="GY151" s="6">
        <f t="shared" si="371"/>
        <v>0</v>
      </c>
      <c r="GZ151" s="6">
        <f t="shared" si="371"/>
        <v>0</v>
      </c>
      <c r="HA151" s="6">
        <f t="shared" si="371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59" t="s">
        <v>39</v>
      </c>
      <c r="CR152" s="120" t="s">
        <v>39</v>
      </c>
      <c r="CS152" s="181" t="s">
        <v>39</v>
      </c>
      <c r="CT152" s="159" t="s">
        <v>40</v>
      </c>
      <c r="CU152" s="120" t="s">
        <v>39</v>
      </c>
      <c r="CV152" s="181" t="s">
        <v>37</v>
      </c>
      <c r="CW152" s="159" t="s">
        <v>37</v>
      </c>
      <c r="CX152" s="120" t="s">
        <v>37</v>
      </c>
      <c r="CY152" s="181" t="s">
        <v>39</v>
      </c>
      <c r="CZ152" s="159" t="s">
        <v>40</v>
      </c>
      <c r="DA152" s="120" t="s">
        <v>40</v>
      </c>
      <c r="DB152" s="181" t="s">
        <v>39</v>
      </c>
      <c r="DC152" s="159" t="s">
        <v>39</v>
      </c>
      <c r="DD152" s="120" t="s">
        <v>39</v>
      </c>
      <c r="DE152" s="200" t="s">
        <v>52</v>
      </c>
      <c r="DF152" s="165" t="s">
        <v>52</v>
      </c>
      <c r="DG152" s="189" t="s">
        <v>52</v>
      </c>
      <c r="DH152" s="200" t="s">
        <v>52</v>
      </c>
      <c r="DI152" s="159" t="s">
        <v>39</v>
      </c>
      <c r="DJ152" s="120" t="s">
        <v>40</v>
      </c>
      <c r="DK152" s="200" t="s">
        <v>53</v>
      </c>
      <c r="DL152" s="120" t="s">
        <v>39</v>
      </c>
      <c r="DM152" s="120" t="s">
        <v>40</v>
      </c>
      <c r="DN152" s="341" t="s">
        <v>40</v>
      </c>
      <c r="DO152" s="349"/>
      <c r="DP152" s="120" t="s">
        <v>39</v>
      </c>
      <c r="DQ152" s="181" t="s">
        <v>39</v>
      </c>
      <c r="DR152" s="189" t="s">
        <v>53</v>
      </c>
      <c r="DS152" s="189" t="s">
        <v>53</v>
      </c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72">SUM(BS137, -BS143)</f>
        <v>3.0700000000000002E-2</v>
      </c>
      <c r="BT153" s="121">
        <f t="shared" si="372"/>
        <v>0.04</v>
      </c>
      <c r="BU153" s="274">
        <f t="shared" si="372"/>
        <v>5.1200000000000002E-2</v>
      </c>
      <c r="BV153" s="145">
        <f t="shared" si="372"/>
        <v>7.3599999999999999E-2</v>
      </c>
      <c r="BW153" s="117">
        <f t="shared" si="372"/>
        <v>7.8399999999999997E-2</v>
      </c>
      <c r="BX153" s="177">
        <f t="shared" si="372"/>
        <v>7.8899999999999998E-2</v>
      </c>
      <c r="BY153" s="227">
        <f t="shared" si="372"/>
        <v>7.8299999999999995E-2</v>
      </c>
      <c r="BZ153" s="94">
        <f t="shared" si="372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K153" si="373">SUM(CD136, -CD142)</f>
        <v>0.16889999999999999</v>
      </c>
      <c r="CE153" s="147">
        <f t="shared" si="373"/>
        <v>0.192</v>
      </c>
      <c r="CF153" s="121">
        <f t="shared" si="373"/>
        <v>0.17859999999999998</v>
      </c>
      <c r="CG153" s="180">
        <f t="shared" si="373"/>
        <v>0.18529999999999999</v>
      </c>
      <c r="CH153" s="147">
        <f t="shared" si="373"/>
        <v>0.18770000000000001</v>
      </c>
      <c r="CI153" s="121">
        <f t="shared" si="373"/>
        <v>0.20629999999999998</v>
      </c>
      <c r="CJ153" s="180">
        <f t="shared" si="373"/>
        <v>0.2006</v>
      </c>
      <c r="CK153" s="147">
        <f t="shared" si="373"/>
        <v>0.18179999999999999</v>
      </c>
      <c r="CL153" s="121">
        <f t="shared" ref="CL153:CM153" si="374">SUM(CL136, -CL142)</f>
        <v>0.20540000000000003</v>
      </c>
      <c r="CM153" s="180">
        <f t="shared" si="374"/>
        <v>0.21290000000000001</v>
      </c>
      <c r="CN153" s="147">
        <f t="shared" ref="CN153:CW153" si="375">SUM(CN136, -CN142)</f>
        <v>0.20479999999999998</v>
      </c>
      <c r="CO153" s="121">
        <f t="shared" si="375"/>
        <v>0.1968</v>
      </c>
      <c r="CP153" s="180">
        <f t="shared" si="375"/>
        <v>0.1893</v>
      </c>
      <c r="CQ153" s="145">
        <f t="shared" si="375"/>
        <v>0.1474</v>
      </c>
      <c r="CR153" s="117">
        <f t="shared" si="375"/>
        <v>0.15039999999999998</v>
      </c>
      <c r="CS153" s="177">
        <f t="shared" si="375"/>
        <v>0.1711</v>
      </c>
      <c r="CT153" s="147">
        <f t="shared" si="375"/>
        <v>0.15210000000000001</v>
      </c>
      <c r="CU153" s="117">
        <f t="shared" si="375"/>
        <v>0.1754</v>
      </c>
      <c r="CV153" s="180">
        <f t="shared" si="375"/>
        <v>0.16689999999999999</v>
      </c>
      <c r="CW153" s="147">
        <f t="shared" si="375"/>
        <v>0.1678</v>
      </c>
      <c r="CX153" s="121">
        <f t="shared" ref="CX153:CY153" si="376">SUM(CX136, -CX142)</f>
        <v>0.1532</v>
      </c>
      <c r="CY153" s="177">
        <f>SUM(CY136, -CY142)</f>
        <v>0.13570000000000002</v>
      </c>
      <c r="CZ153" s="147">
        <f>SUM(CZ136, -CZ142)</f>
        <v>0.12609999999999999</v>
      </c>
      <c r="DA153" s="121">
        <f>SUM(DA136, -DA142)</f>
        <v>0.1173</v>
      </c>
      <c r="DB153" s="177">
        <f>SUM(DB136, -DB142)</f>
        <v>0.14629999999999999</v>
      </c>
      <c r="DC153" s="145">
        <f>SUM(DC136, -DC142)</f>
        <v>0.15229999999999999</v>
      </c>
      <c r="DD153" s="117">
        <f>SUM(DD136, -DD142)</f>
        <v>0.15989999999999999</v>
      </c>
      <c r="DE153" s="176">
        <f>SUM(DE137, -DE143)</f>
        <v>0.14319999999999999</v>
      </c>
      <c r="DF153" s="154">
        <f>SUM(DF137, -DF143)</f>
        <v>0.15860000000000002</v>
      </c>
      <c r="DG153" s="116">
        <f>SUM(DG137, -DG143)</f>
        <v>0.14119999999999999</v>
      </c>
      <c r="DH153" s="176">
        <f>SUM(DH137, -DH143)</f>
        <v>0.154</v>
      </c>
      <c r="DI153" s="145">
        <f>SUM(DI136, -DI142)</f>
        <v>0.15989999999999999</v>
      </c>
      <c r="DJ153" s="121">
        <f>SUM(DJ137, -DJ143)</f>
        <v>0.17020000000000002</v>
      </c>
      <c r="DK153" s="177">
        <f>SUM(DK137, -DK143)</f>
        <v>0.1696</v>
      </c>
      <c r="DL153" s="117">
        <f>SUM(DL136, -DL142)</f>
        <v>0.15739999999999998</v>
      </c>
      <c r="DM153" s="121">
        <f>SUM(DM136, -DM142)</f>
        <v>0.16550000000000001</v>
      </c>
      <c r="DN153" s="334">
        <f>SUM(DN136, -DN142)</f>
        <v>0.1489</v>
      </c>
      <c r="DO153" s="350">
        <f>SUM(DO136, -DO142)</f>
        <v>0</v>
      </c>
      <c r="DP153" s="117">
        <f>SUM(DP137, -DP143)</f>
        <v>0.15710000000000002</v>
      </c>
      <c r="DQ153" s="177">
        <f>SUM(DQ137, -DQ143)</f>
        <v>0.1804</v>
      </c>
      <c r="DR153" s="117">
        <f>SUM(DR136, -DR142)</f>
        <v>0.16519999999999999</v>
      </c>
      <c r="DS153" s="117">
        <f>SUM(DS136, -DS142)</f>
        <v>0.20350000000000001</v>
      </c>
      <c r="DT153" s="6">
        <f>SUM(DT137, -DT142)</f>
        <v>0</v>
      </c>
      <c r="DU153" s="6">
        <f>SUM(DU137, -DU142)</f>
        <v>0</v>
      </c>
      <c r="DV153" s="6">
        <f>SUM(DV137, -DV142)</f>
        <v>0</v>
      </c>
      <c r="DW153" s="6">
        <f>SUM(DW137, -DW142)</f>
        <v>0</v>
      </c>
      <c r="DX153" s="6">
        <f>SUM(DX137, -DX142,)</f>
        <v>0</v>
      </c>
      <c r="DY153" s="6">
        <f>SUM(DY136, -DY143)</f>
        <v>0</v>
      </c>
      <c r="DZ153" s="6">
        <f>SUM(DZ137,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43" t="s">
        <v>65</v>
      </c>
      <c r="CR154" s="120" t="s">
        <v>41</v>
      </c>
      <c r="CS154" s="181" t="s">
        <v>37</v>
      </c>
      <c r="CT154" s="159" t="s">
        <v>37</v>
      </c>
      <c r="CU154" s="120" t="s">
        <v>37</v>
      </c>
      <c r="CV154" s="181" t="s">
        <v>39</v>
      </c>
      <c r="CW154" s="159" t="s">
        <v>39</v>
      </c>
      <c r="CX154" s="120" t="s">
        <v>39</v>
      </c>
      <c r="CY154" s="181" t="s">
        <v>37</v>
      </c>
      <c r="CZ154" s="159" t="s">
        <v>37</v>
      </c>
      <c r="DA154" s="169" t="s">
        <v>67</v>
      </c>
      <c r="DB154" s="181" t="s">
        <v>37</v>
      </c>
      <c r="DC154" s="159" t="s">
        <v>41</v>
      </c>
      <c r="DD154" s="120" t="s">
        <v>41</v>
      </c>
      <c r="DE154" s="187" t="s">
        <v>67</v>
      </c>
      <c r="DF154" s="143" t="s">
        <v>70</v>
      </c>
      <c r="DG154" s="118" t="s">
        <v>70</v>
      </c>
      <c r="DH154" s="178" t="s">
        <v>70</v>
      </c>
      <c r="DI154" s="165" t="s">
        <v>53</v>
      </c>
      <c r="DJ154" s="189" t="s">
        <v>52</v>
      </c>
      <c r="DK154" s="181" t="s">
        <v>39</v>
      </c>
      <c r="DL154" s="189" t="s">
        <v>53</v>
      </c>
      <c r="DM154" s="120" t="s">
        <v>41</v>
      </c>
      <c r="DN154" s="335" t="s">
        <v>52</v>
      </c>
      <c r="DO154" s="349"/>
      <c r="DP154" s="118" t="s">
        <v>70</v>
      </c>
      <c r="DQ154" s="187" t="s">
        <v>67</v>
      </c>
      <c r="DR154" s="120" t="s">
        <v>39</v>
      </c>
      <c r="DS154" s="120" t="s">
        <v>39</v>
      </c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K155" si="377">SUM(CD137, -CD143)</f>
        <v>0.1298</v>
      </c>
      <c r="CE155" s="147">
        <f t="shared" si="377"/>
        <v>0.1429</v>
      </c>
      <c r="CF155" s="116">
        <f t="shared" si="377"/>
        <v>0.126</v>
      </c>
      <c r="CG155" s="176">
        <f t="shared" si="377"/>
        <v>0.12959999999999999</v>
      </c>
      <c r="CH155" s="145">
        <f t="shared" si="377"/>
        <v>0.1366</v>
      </c>
      <c r="CI155" s="121">
        <f t="shared" si="377"/>
        <v>0.14180000000000001</v>
      </c>
      <c r="CJ155" s="177">
        <f t="shared" si="377"/>
        <v>0.14780000000000001</v>
      </c>
      <c r="CK155" s="145">
        <f t="shared" si="377"/>
        <v>0.13750000000000001</v>
      </c>
      <c r="CL155" s="117">
        <f t="shared" ref="CL155:CM155" si="378">SUM(CL137, -CL143)</f>
        <v>0.1341</v>
      </c>
      <c r="CM155" s="177">
        <f t="shared" si="378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47">
        <f>SUM(CQ137, -CQ143)</f>
        <v>0.1042</v>
      </c>
      <c r="CR155" s="121">
        <f t="shared" ref="CR155:CW155" si="379">SUM(CR136, -CR141)</f>
        <v>0.11309999999999999</v>
      </c>
      <c r="CS155" s="180">
        <f t="shared" si="379"/>
        <v>0.1384</v>
      </c>
      <c r="CT155" s="147">
        <f t="shared" si="379"/>
        <v>0.1246</v>
      </c>
      <c r="CU155" s="121">
        <f t="shared" si="379"/>
        <v>0.1623</v>
      </c>
      <c r="CV155" s="177">
        <f t="shared" si="379"/>
        <v>0.13750000000000001</v>
      </c>
      <c r="CW155" s="145">
        <f t="shared" si="379"/>
        <v>0.1278</v>
      </c>
      <c r="CX155" s="117">
        <f t="shared" ref="CX155:CY155" si="380">SUM(CX136, -CX141)</f>
        <v>0.14080000000000001</v>
      </c>
      <c r="CY155" s="180">
        <f>SUM(CY136, -CY141)</f>
        <v>0.1124</v>
      </c>
      <c r="CZ155" s="147">
        <f>SUM(CZ136, -CZ141)</f>
        <v>9.8799999999999999E-2</v>
      </c>
      <c r="DA155" s="209">
        <f>SUM(DA137, -DA143)</f>
        <v>9.7200000000000009E-2</v>
      </c>
      <c r="DB155" s="180">
        <f>SUM(DB136, -DB141)</f>
        <v>8.8499999999999995E-2</v>
      </c>
      <c r="DC155" s="147">
        <f>SUM(DC136, -DC141)</f>
        <v>0.10059999999999999</v>
      </c>
      <c r="DD155" s="121">
        <f>SUM(DD136, -DD141)</f>
        <v>0.1109</v>
      </c>
      <c r="DE155" s="188">
        <f>SUM(DE138, -DE143)</f>
        <v>0.1086</v>
      </c>
      <c r="DF155" s="147">
        <f>SUM(DF138, -DF143)</f>
        <v>0.12140000000000001</v>
      </c>
      <c r="DG155" s="121">
        <f>SUM(DG138, -DG143)</f>
        <v>0.1181</v>
      </c>
      <c r="DH155" s="180">
        <f>SUM(DH138, -DH143)</f>
        <v>0.1265</v>
      </c>
      <c r="DI155" s="145">
        <f>SUM(DI137, -DI143)</f>
        <v>0.1457</v>
      </c>
      <c r="DJ155" s="116">
        <f>SUM(DJ136, -DJ142)</f>
        <v>0.16320000000000001</v>
      </c>
      <c r="DK155" s="177">
        <f>SUM(DK136, -DK142)</f>
        <v>0.15379999999999999</v>
      </c>
      <c r="DL155" s="117">
        <f>SUM(DL137, -DL143)</f>
        <v>0.14660000000000001</v>
      </c>
      <c r="DM155" s="121">
        <f>SUM(DM136, -DM141)</f>
        <v>0.12260000000000001</v>
      </c>
      <c r="DN155" s="336">
        <f>SUM(DN137, -DN143)</f>
        <v>0.13969999999999999</v>
      </c>
      <c r="DO155" s="350">
        <f>SUM(DO136, -DO141)</f>
        <v>0</v>
      </c>
      <c r="DP155" s="121">
        <f>SUM(DP138, -DP143)</f>
        <v>0.13730000000000001</v>
      </c>
      <c r="DQ155" s="188">
        <f>SUM(DQ138, -DQ143)</f>
        <v>0.151</v>
      </c>
      <c r="DR155" s="117">
        <f>SUM(DR137, -DR143)</f>
        <v>0.1643</v>
      </c>
      <c r="DS155" s="117">
        <f>SUM(DS137, -DS143)</f>
        <v>0.1678</v>
      </c>
      <c r="DT155" s="6">
        <f>SUM(DT136, -DT143)</f>
        <v>0</v>
      </c>
      <c r="DU155" s="6">
        <f>SUM(DU137, -DU139)</f>
        <v>0</v>
      </c>
      <c r="DV155" s="6">
        <f>SUM(DV136, -DV143)</f>
        <v>0</v>
      </c>
      <c r="DW155" s="6">
        <f>SUM(DW136, -DW143)</f>
        <v>0</v>
      </c>
      <c r="DX155" s="6">
        <f>SUM(DX136, -DX143)</f>
        <v>0</v>
      </c>
      <c r="DY155" s="6">
        <f>SUM(DY137, -DY142)</f>
        <v>0</v>
      </c>
      <c r="DZ155" s="6">
        <f>SUM(DZ136,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59" t="s">
        <v>38</v>
      </c>
      <c r="CR156" s="118" t="s">
        <v>65</v>
      </c>
      <c r="CS156" s="181" t="s">
        <v>41</v>
      </c>
      <c r="CT156" s="159" t="s">
        <v>38</v>
      </c>
      <c r="CU156" s="120" t="s">
        <v>38</v>
      </c>
      <c r="CV156" s="181" t="s">
        <v>42</v>
      </c>
      <c r="CW156" s="159" t="s">
        <v>42</v>
      </c>
      <c r="CX156" s="120" t="s">
        <v>36</v>
      </c>
      <c r="CY156" s="181" t="s">
        <v>38</v>
      </c>
      <c r="CZ156" s="201" t="s">
        <v>67</v>
      </c>
      <c r="DA156" s="120" t="s">
        <v>37</v>
      </c>
      <c r="DB156" s="181" t="s">
        <v>38</v>
      </c>
      <c r="DC156" s="159" t="s">
        <v>37</v>
      </c>
      <c r="DD156" s="120" t="s">
        <v>38</v>
      </c>
      <c r="DE156" s="181" t="s">
        <v>40</v>
      </c>
      <c r="DF156" s="155" t="s">
        <v>46</v>
      </c>
      <c r="DG156" s="123" t="s">
        <v>46</v>
      </c>
      <c r="DH156" s="184" t="s">
        <v>46</v>
      </c>
      <c r="DI156" s="165" t="s">
        <v>52</v>
      </c>
      <c r="DJ156" s="120" t="s">
        <v>39</v>
      </c>
      <c r="DK156" s="184" t="s">
        <v>47</v>
      </c>
      <c r="DL156" s="120" t="s">
        <v>41</v>
      </c>
      <c r="DM156" s="189" t="s">
        <v>52</v>
      </c>
      <c r="DN156" s="335" t="s">
        <v>53</v>
      </c>
      <c r="DO156" s="349"/>
      <c r="DP156" s="169" t="s">
        <v>67</v>
      </c>
      <c r="DQ156" s="184" t="s">
        <v>46</v>
      </c>
      <c r="DR156" s="169" t="s">
        <v>67</v>
      </c>
      <c r="DS156" s="189" t="s">
        <v>55</v>
      </c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49">
        <f>SUM(CQ136, -CQ141)</f>
        <v>0.1037</v>
      </c>
      <c r="CR157" s="121">
        <f>SUM(CR137, -CR143)</f>
        <v>9.8599999999999993E-2</v>
      </c>
      <c r="CS157" s="180">
        <f>SUM(CS136, -CS140)</f>
        <v>0.1366</v>
      </c>
      <c r="CT157" s="149">
        <f>SUM(CT136, -CT140)</f>
        <v>0.11610000000000001</v>
      </c>
      <c r="CU157" s="119">
        <f>SUM(CU136, -CU140)</f>
        <v>0.1227</v>
      </c>
      <c r="CV157" s="180">
        <f>SUM(CV136, -CV140)</f>
        <v>0.10390000000000001</v>
      </c>
      <c r="CW157" s="147">
        <f>SUM(CW136, -CW140)</f>
        <v>0.1137</v>
      </c>
      <c r="CX157" s="117">
        <f>SUM(CX136, -CX140)</f>
        <v>0.10830000000000001</v>
      </c>
      <c r="CY157" s="179">
        <f>SUM(CY136, -CY140)</f>
        <v>9.4700000000000006E-2</v>
      </c>
      <c r="CZ157" s="167">
        <f>SUM(CZ137, -CZ143)</f>
        <v>8.7300000000000003E-2</v>
      </c>
      <c r="DA157" s="121">
        <f>SUM(DA136, -DA141)</f>
        <v>8.6999999999999994E-2</v>
      </c>
      <c r="DB157" s="179">
        <f>SUM(DB136, -DB140)</f>
        <v>8.7399999999999992E-2</v>
      </c>
      <c r="DC157" s="147">
        <f>SUM(DC136, -DC140)</f>
        <v>9.64E-2</v>
      </c>
      <c r="DD157" s="119">
        <f>SUM(DD136, -DD140)</f>
        <v>9.9299999999999999E-2</v>
      </c>
      <c r="DE157" s="180">
        <f>SUM(DE136, -DE142)</f>
        <v>0.10830000000000001</v>
      </c>
      <c r="DF157" s="247">
        <f>SUM(DF139, -DF143)</f>
        <v>0.11940000000000001</v>
      </c>
      <c r="DG157" s="248">
        <f>SUM(DG139, -DG143)</f>
        <v>0.1118</v>
      </c>
      <c r="DH157" s="274">
        <f>SUM(DH139, -DH143)</f>
        <v>0.11449999999999999</v>
      </c>
      <c r="DI157" s="154">
        <f>SUM(DI137, -DI142)</f>
        <v>0.1444</v>
      </c>
      <c r="DJ157" s="117">
        <f>SUM(DJ137, -DJ142)</f>
        <v>0.15479999999999999</v>
      </c>
      <c r="DK157" s="180">
        <f>SUM(DK138, -DK143)</f>
        <v>0.13819999999999999</v>
      </c>
      <c r="DL157" s="121">
        <f>SUM(DL136, -DL141)</f>
        <v>0.13999999999999999</v>
      </c>
      <c r="DM157" s="116">
        <f>SUM(DM137, -DM143)</f>
        <v>0.1198</v>
      </c>
      <c r="DN157" s="339">
        <f>SUM(DN137, -DN142)</f>
        <v>0.1384</v>
      </c>
      <c r="DO157" s="350">
        <f>SUM(DO142, -DO153,)</f>
        <v>0</v>
      </c>
      <c r="DP157" s="209">
        <f>SUM(DP139, -DP143)</f>
        <v>0.1356</v>
      </c>
      <c r="DQ157" s="274">
        <f>SUM(DQ139, -DQ143)</f>
        <v>0.1477</v>
      </c>
      <c r="DR157" s="209">
        <f>SUM(DR138, -DR143)</f>
        <v>0.1336</v>
      </c>
      <c r="DS157" s="119">
        <f>SUM(DS136, -DS141)</f>
        <v>0.1532</v>
      </c>
      <c r="DT157" s="6">
        <f>SUM(DT142, -DT153)</f>
        <v>0</v>
      </c>
      <c r="DU157" s="6">
        <f>SUM(DU142, -DU153,)</f>
        <v>0</v>
      </c>
      <c r="DV157" s="6">
        <f>SUM(DV142, -DV153,)</f>
        <v>0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81">SUM(EC142, -EC153)</f>
        <v>0</v>
      </c>
      <c r="ED157" s="6">
        <f t="shared" si="381"/>
        <v>0</v>
      </c>
      <c r="EE157" s="6">
        <f t="shared" si="381"/>
        <v>0</v>
      </c>
      <c r="EF157" s="6">
        <f t="shared" si="381"/>
        <v>0</v>
      </c>
      <c r="EG157" s="6">
        <f t="shared" si="381"/>
        <v>0</v>
      </c>
      <c r="EH157" s="6">
        <f t="shared" si="381"/>
        <v>0</v>
      </c>
      <c r="EI157" s="6">
        <f t="shared" si="381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82">SUM(GU142, -GU153)</f>
        <v>0</v>
      </c>
      <c r="GV157" s="6">
        <f t="shared" si="382"/>
        <v>0</v>
      </c>
      <c r="GW157" s="6">
        <f t="shared" si="382"/>
        <v>0</v>
      </c>
      <c r="GX157" s="6">
        <f t="shared" si="382"/>
        <v>0</v>
      </c>
      <c r="GY157" s="6">
        <f t="shared" si="382"/>
        <v>0</v>
      </c>
      <c r="GZ157" s="6">
        <f t="shared" si="382"/>
        <v>0</v>
      </c>
      <c r="HA157" s="6">
        <f t="shared" si="382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59" t="s">
        <v>37</v>
      </c>
      <c r="CR158" s="120" t="s">
        <v>37</v>
      </c>
      <c r="CS158" s="181" t="s">
        <v>38</v>
      </c>
      <c r="CT158" s="143" t="s">
        <v>70</v>
      </c>
      <c r="CU158" s="120" t="s">
        <v>36</v>
      </c>
      <c r="CV158" s="181" t="s">
        <v>38</v>
      </c>
      <c r="CW158" s="159" t="s">
        <v>41</v>
      </c>
      <c r="CX158" s="120" t="s">
        <v>38</v>
      </c>
      <c r="CY158" s="181" t="s">
        <v>36</v>
      </c>
      <c r="CZ158" s="159" t="s">
        <v>38</v>
      </c>
      <c r="DA158" s="123" t="s">
        <v>46</v>
      </c>
      <c r="DB158" s="181" t="s">
        <v>41</v>
      </c>
      <c r="DC158" s="159" t="s">
        <v>38</v>
      </c>
      <c r="DD158" s="118" t="s">
        <v>65</v>
      </c>
      <c r="DE158" s="200" t="s">
        <v>53</v>
      </c>
      <c r="DF158" s="201" t="s">
        <v>67</v>
      </c>
      <c r="DG158" s="120" t="s">
        <v>40</v>
      </c>
      <c r="DH158" s="181" t="s">
        <v>40</v>
      </c>
      <c r="DI158" s="143" t="s">
        <v>65</v>
      </c>
      <c r="DJ158" s="118" t="s">
        <v>65</v>
      </c>
      <c r="DK158" s="200" t="s">
        <v>52</v>
      </c>
      <c r="DL158" s="189" t="s">
        <v>52</v>
      </c>
      <c r="DM158" s="189" t="s">
        <v>53</v>
      </c>
      <c r="DN158" s="333" t="s">
        <v>70</v>
      </c>
      <c r="DO158" s="349"/>
      <c r="DP158" s="123" t="s">
        <v>46</v>
      </c>
      <c r="DQ158" s="178" t="s">
        <v>70</v>
      </c>
      <c r="DR158" s="123" t="s">
        <v>46</v>
      </c>
      <c r="DS158" s="189" t="s">
        <v>51</v>
      </c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47">
        <f>SUM(CQ136, -CQ140)</f>
        <v>9.5799999999999996E-2</v>
      </c>
      <c r="CR159" s="121">
        <f>SUM(CR136, -CR140)</f>
        <v>9.7199999999999995E-2</v>
      </c>
      <c r="CS159" s="179">
        <f>SUM(CS136, -CS139)</f>
        <v>0.12539999999999998</v>
      </c>
      <c r="CT159" s="147">
        <f>SUM(CT137, -CT143)</f>
        <v>0.10680000000000001</v>
      </c>
      <c r="CU159" s="117">
        <f>SUM(CU136, -CU139)</f>
        <v>0.1095</v>
      </c>
      <c r="CV159" s="179">
        <f>SUM(CV136, -CV139)</f>
        <v>9.4200000000000006E-2</v>
      </c>
      <c r="CW159" s="147">
        <f>SUM(CW136, -CW139)</f>
        <v>0.1076</v>
      </c>
      <c r="CX159" s="119">
        <f>SUM(CX136, -CX139)</f>
        <v>0.1062</v>
      </c>
      <c r="CY159" s="177">
        <f>SUM(CY136, -CY139)</f>
        <v>9.2800000000000007E-2</v>
      </c>
      <c r="CZ159" s="149">
        <f>SUM(CZ136, -CZ140)</f>
        <v>8.6300000000000002E-2</v>
      </c>
      <c r="DA159" s="248">
        <f>SUM(DA138, -DA143)</f>
        <v>8.3500000000000005E-2</v>
      </c>
      <c r="DB159" s="180">
        <f>SUM(DB136, -DB139)</f>
        <v>7.6499999999999999E-2</v>
      </c>
      <c r="DC159" s="149">
        <f>SUM(DC136, -DC139)</f>
        <v>9.4199999999999992E-2</v>
      </c>
      <c r="DD159" s="121">
        <f>SUM(DD137, -DD143)</f>
        <v>9.0299999999999991E-2</v>
      </c>
      <c r="DE159" s="177">
        <f>SUM(DE137, -DE142)</f>
        <v>0.1066</v>
      </c>
      <c r="DF159" s="167">
        <f>SUM(DF140, -DF143)</f>
        <v>0.1084</v>
      </c>
      <c r="DG159" s="121">
        <f>SUM(DG136, -DG142)</f>
        <v>0.1114</v>
      </c>
      <c r="DH159" s="180">
        <f>SUM(DH136, -DH142)</f>
        <v>0.1089</v>
      </c>
      <c r="DI159" s="147">
        <f>SUM(DI138, -DI143)</f>
        <v>0.1152</v>
      </c>
      <c r="DJ159" s="121">
        <f>SUM(DJ138, -DJ143)</f>
        <v>0.13570000000000002</v>
      </c>
      <c r="DK159" s="176">
        <f>SUM(DK137, -DK142)</f>
        <v>0.13319999999999999</v>
      </c>
      <c r="DL159" s="116">
        <f>SUM(DL137, -DL142)</f>
        <v>0.13969999999999999</v>
      </c>
      <c r="DM159" s="117">
        <f>SUM(DM137, -DM142)</f>
        <v>0.11750000000000001</v>
      </c>
      <c r="DN159" s="334">
        <f>SUM(DN138, -DN143)</f>
        <v>0.13189999999999999</v>
      </c>
      <c r="DO159" s="350">
        <f>SUM(DO142, -DO152)</f>
        <v>0</v>
      </c>
      <c r="DP159" s="248">
        <f>SUM(DP140, -DP143)</f>
        <v>0.12590000000000001</v>
      </c>
      <c r="DQ159" s="180">
        <f>SUM(DQ140, -DQ143)</f>
        <v>0.12890000000000001</v>
      </c>
      <c r="DR159" s="248">
        <f>SUM(DR139, -DR143)</f>
        <v>0.1323</v>
      </c>
      <c r="DS159" s="121">
        <f>SUM(DS136, -DS140)</f>
        <v>0.15100000000000002</v>
      </c>
      <c r="DT159" s="6">
        <f>SUM(DT142, -DT152)</f>
        <v>0</v>
      </c>
      <c r="DU159" s="6">
        <f>SUM(DU142, -DU152)</f>
        <v>0</v>
      </c>
      <c r="DV159" s="6">
        <f>SUM(DV142, -DV152)</f>
        <v>0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43" t="s">
        <v>70</v>
      </c>
      <c r="CR160" s="120" t="s">
        <v>38</v>
      </c>
      <c r="CS160" s="178" t="s">
        <v>65</v>
      </c>
      <c r="CT160" s="159" t="s">
        <v>36</v>
      </c>
      <c r="CU160" s="120" t="s">
        <v>41</v>
      </c>
      <c r="CV160" s="181" t="s">
        <v>36</v>
      </c>
      <c r="CW160" s="159" t="s">
        <v>36</v>
      </c>
      <c r="CX160" s="169" t="s">
        <v>64</v>
      </c>
      <c r="CY160" s="187" t="s">
        <v>64</v>
      </c>
      <c r="CZ160" s="143" t="s">
        <v>70</v>
      </c>
      <c r="DA160" s="120" t="s">
        <v>38</v>
      </c>
      <c r="DB160" s="181" t="s">
        <v>42</v>
      </c>
      <c r="DC160" s="155" t="s">
        <v>47</v>
      </c>
      <c r="DD160" s="189" t="s">
        <v>53</v>
      </c>
      <c r="DE160" s="184" t="s">
        <v>46</v>
      </c>
      <c r="DF160" s="159" t="s">
        <v>40</v>
      </c>
      <c r="DG160" s="169" t="s">
        <v>67</v>
      </c>
      <c r="DH160" s="185" t="s">
        <v>57</v>
      </c>
      <c r="DI160" s="143" t="s">
        <v>70</v>
      </c>
      <c r="DJ160" s="123" t="s">
        <v>47</v>
      </c>
      <c r="DK160" s="181" t="s">
        <v>41</v>
      </c>
      <c r="DL160" s="123" t="s">
        <v>47</v>
      </c>
      <c r="DM160" s="123" t="s">
        <v>46</v>
      </c>
      <c r="DN160" s="333" t="s">
        <v>65</v>
      </c>
      <c r="DO160" s="349"/>
      <c r="DP160" s="189" t="s">
        <v>53</v>
      </c>
      <c r="DQ160" s="200" t="s">
        <v>53</v>
      </c>
      <c r="DR160" s="189" t="s">
        <v>51</v>
      </c>
      <c r="DS160" s="123" t="s">
        <v>46</v>
      </c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47">
        <f>SUM(CQ137, -CQ142)</f>
        <v>9.4099999999999989E-2</v>
      </c>
      <c r="CR161" s="119">
        <f>SUM(CR136, -CR139)</f>
        <v>9.6799999999999997E-2</v>
      </c>
      <c r="CS161" s="180">
        <f>SUM(CS137, -CS143)</f>
        <v>0.11650000000000001</v>
      </c>
      <c r="CT161" s="145">
        <f>SUM(CT136, -CT139)</f>
        <v>9.6700000000000008E-2</v>
      </c>
      <c r="CU161" s="121">
        <f>SUM(CU136, -CU138)</f>
        <v>9.4800000000000009E-2</v>
      </c>
      <c r="CV161" s="177">
        <f>SUM(CV136, -CV138)</f>
        <v>9.01E-2</v>
      </c>
      <c r="CW161" s="145">
        <f>SUM(CW136, -CW138)</f>
        <v>0.10290000000000001</v>
      </c>
      <c r="CX161" s="121">
        <f>SUM(CX137, -CX143)</f>
        <v>9.98E-2</v>
      </c>
      <c r="CY161" s="180">
        <f>SUM(CY137, -CY143)</f>
        <v>7.85E-2</v>
      </c>
      <c r="CZ161" s="147">
        <f>SUM(CZ138, -CZ143)</f>
        <v>7.6100000000000001E-2</v>
      </c>
      <c r="DA161" s="119">
        <f>SUM(DA136, -DA140)</f>
        <v>7.8199999999999992E-2</v>
      </c>
      <c r="DB161" s="180">
        <f>SUM(DB136, -DB138)</f>
        <v>7.51E-2</v>
      </c>
      <c r="DC161" s="147">
        <f>SUM(DC137, -DC143)</f>
        <v>8.9800000000000005E-2</v>
      </c>
      <c r="DD161" s="117">
        <f>SUM(DD138, -DD143)</f>
        <v>8.9899999999999994E-2</v>
      </c>
      <c r="DE161" s="274">
        <f>SUM(DE139, -DE143)</f>
        <v>9.5899999999999999E-2</v>
      </c>
      <c r="DF161" s="147">
        <f>SUM(DF136, -DF142)</f>
        <v>0.1071</v>
      </c>
      <c r="DG161" s="209">
        <f>SUM(DG140, -DG143)</f>
        <v>0.1033</v>
      </c>
      <c r="DH161" s="177">
        <f>SUM(DH140, -DH143)</f>
        <v>0.1021</v>
      </c>
      <c r="DI161" s="147">
        <f>SUM(DI138, -DI142)</f>
        <v>0.1139</v>
      </c>
      <c r="DJ161" s="121">
        <f>SUM(DJ139, -DJ143)</f>
        <v>0.1333</v>
      </c>
      <c r="DK161" s="180">
        <f>SUM(DK136, -DK141)</f>
        <v>0.12859999999999999</v>
      </c>
      <c r="DL161" s="121">
        <f>SUM(DL138, -DL143)</f>
        <v>0.1232</v>
      </c>
      <c r="DM161" s="248">
        <f>SUM(DM138, -DM143)</f>
        <v>0.1144</v>
      </c>
      <c r="DN161" s="334">
        <f>SUM(DN138, -DN142)</f>
        <v>0.13059999999999999</v>
      </c>
      <c r="DO161" s="350">
        <f>SUM(DO142, -DO151)</f>
        <v>0</v>
      </c>
      <c r="DP161" s="117">
        <f>SUM(DP136, -DP142)</f>
        <v>0.11130000000000001</v>
      </c>
      <c r="DQ161" s="177">
        <f>SUM(DQ136, -DQ142)</f>
        <v>0.11910000000000001</v>
      </c>
      <c r="DR161" s="121">
        <f>SUM(DR136, -DR141)</f>
        <v>0.1186</v>
      </c>
      <c r="DS161" s="248">
        <f>SUM(DS138, -DS143)</f>
        <v>0.1419</v>
      </c>
      <c r="DT161" s="6">
        <f>SUM(DT143, -DT153)</f>
        <v>0</v>
      </c>
      <c r="DU161" s="6">
        <f>SUM(DU142, -DU151)</f>
        <v>0</v>
      </c>
      <c r="DV161" s="6">
        <f>SUM(DV143, -DV153)</f>
        <v>0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59" t="s">
        <v>41</v>
      </c>
      <c r="CR162" s="123" t="s">
        <v>47</v>
      </c>
      <c r="CS162" s="181" t="s">
        <v>36</v>
      </c>
      <c r="CT162" s="201" t="s">
        <v>67</v>
      </c>
      <c r="CU162" s="118" t="s">
        <v>65</v>
      </c>
      <c r="CV162" s="181" t="s">
        <v>41</v>
      </c>
      <c r="CW162" s="159" t="s">
        <v>38</v>
      </c>
      <c r="CX162" s="120" t="s">
        <v>42</v>
      </c>
      <c r="CY162" s="181" t="s">
        <v>42</v>
      </c>
      <c r="CZ162" s="159" t="s">
        <v>36</v>
      </c>
      <c r="DA162" s="118" t="s">
        <v>70</v>
      </c>
      <c r="DB162" s="184" t="s">
        <v>47</v>
      </c>
      <c r="DC162" s="159" t="s">
        <v>42</v>
      </c>
      <c r="DD162" s="120" t="s">
        <v>36</v>
      </c>
      <c r="DE162" s="178" t="s">
        <v>70</v>
      </c>
      <c r="DF162" s="165" t="s">
        <v>53</v>
      </c>
      <c r="DG162" s="122" t="s">
        <v>57</v>
      </c>
      <c r="DH162" s="200" t="s">
        <v>53</v>
      </c>
      <c r="DI162" s="155" t="s">
        <v>47</v>
      </c>
      <c r="DJ162" s="261" t="s">
        <v>54</v>
      </c>
      <c r="DK162" s="185" t="s">
        <v>84</v>
      </c>
      <c r="DL162" s="261" t="s">
        <v>54</v>
      </c>
      <c r="DM162" s="123" t="s">
        <v>47</v>
      </c>
      <c r="DN162" s="343" t="s">
        <v>46</v>
      </c>
      <c r="DO162" s="349"/>
      <c r="DP162" s="122" t="s">
        <v>57</v>
      </c>
      <c r="DQ162" s="185" t="s">
        <v>57</v>
      </c>
      <c r="DR162" s="189" t="s">
        <v>55</v>
      </c>
      <c r="DS162" s="169" t="s">
        <v>67</v>
      </c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47">
        <f>SUM(CQ136, -CQ139)</f>
        <v>8.8300000000000003E-2</v>
      </c>
      <c r="CR163" s="121">
        <f>SUM(CR138, -CR143)</f>
        <v>8.9499999999999996E-2</v>
      </c>
      <c r="CS163" s="177">
        <f>SUM(CS136, -CS138)</f>
        <v>0.1144</v>
      </c>
      <c r="CT163" s="167">
        <f>SUM(CT138, -CT143)</f>
        <v>8.9099999999999999E-2</v>
      </c>
      <c r="CU163" s="121">
        <f>SUM(CU137, -CU143)</f>
        <v>8.8499999999999995E-2</v>
      </c>
      <c r="CV163" s="180">
        <f>SUM(CV136, -CV137)</f>
        <v>0.09</v>
      </c>
      <c r="CW163" s="149">
        <f>SUM(CW136, -CW137)</f>
        <v>0.1</v>
      </c>
      <c r="CX163" s="121">
        <f>SUM(CX136, -CX138)</f>
        <v>9.8100000000000007E-2</v>
      </c>
      <c r="CY163" s="180">
        <f>SUM(CY136, -CY138)</f>
        <v>7.6300000000000007E-2</v>
      </c>
      <c r="CZ163" s="145">
        <f>SUM(CZ136, -CZ139)</f>
        <v>7.5499999999999998E-2</v>
      </c>
      <c r="DA163" s="121">
        <f>SUM(DA139, -DA143)</f>
        <v>7.2999999999999995E-2</v>
      </c>
      <c r="DB163" s="180">
        <f>SUM(DB137, -DB143)</f>
        <v>7.46E-2</v>
      </c>
      <c r="DC163" s="147">
        <f>SUM(DC136, -DC138)</f>
        <v>8.8700000000000001E-2</v>
      </c>
      <c r="DD163" s="117">
        <f>SUM(DD136, -DD139)</f>
        <v>8.8800000000000004E-2</v>
      </c>
      <c r="DE163" s="180">
        <f>SUM(DE140, -DE143)</f>
        <v>8.6300000000000002E-2</v>
      </c>
      <c r="DF163" s="145">
        <f>SUM(DF137, -DF142)</f>
        <v>0.10100000000000001</v>
      </c>
      <c r="DG163" s="117">
        <f>SUM(DG141, -DG143)</f>
        <v>9.7199999999999995E-2</v>
      </c>
      <c r="DH163" s="177">
        <f>SUM(DH137, -DH142)</f>
        <v>9.870000000000001E-2</v>
      </c>
      <c r="DI163" s="147">
        <f>SUM(DI139, -DI143)</f>
        <v>0.11149999999999999</v>
      </c>
      <c r="DJ163" s="119">
        <f>SUM(DJ136, -DJ141)</f>
        <v>0.1208</v>
      </c>
      <c r="DK163" s="177">
        <f>SUM(DK139, -DK143)</f>
        <v>0.1232</v>
      </c>
      <c r="DL163" s="119">
        <f>SUM(DL137, -DL141)</f>
        <v>0.12229999999999999</v>
      </c>
      <c r="DM163" s="121">
        <f>SUM(DM138, -DM142)</f>
        <v>0.11210000000000001</v>
      </c>
      <c r="DN163" s="344">
        <f>SUM(DN139, -DN143)</f>
        <v>9.7599999999999992E-2</v>
      </c>
      <c r="DO163" s="350">
        <f>SUM(DO152, -DO159,)</f>
        <v>0</v>
      </c>
      <c r="DP163" s="117">
        <f>SUM(DP141, -DP143)</f>
        <v>9.9400000000000002E-2</v>
      </c>
      <c r="DQ163" s="177">
        <f>SUM(DQ141, -DQ143)</f>
        <v>0.11470000000000001</v>
      </c>
      <c r="DR163" s="119">
        <f>SUM(DR136, -DR140)</f>
        <v>0.11559999999999999</v>
      </c>
      <c r="DS163" s="209">
        <f>SUM(DS139, -DS143)</f>
        <v>0.1336</v>
      </c>
      <c r="DT163" s="6">
        <f t="shared" ref="DQ163:DT163" si="383">SUM(DT152, -DT159)</f>
        <v>0</v>
      </c>
      <c r="DU163" s="6">
        <f>SUM(DU152, -DU159,)</f>
        <v>0</v>
      </c>
      <c r="DV163" s="6">
        <f>SUM(DV152, -DV159,)</f>
        <v>0</v>
      </c>
      <c r="DW163" s="6">
        <f t="shared" ref="DW163:DZ163" si="384">SUM(DW152, -DW159)</f>
        <v>0</v>
      </c>
      <c r="DX163" s="6">
        <f t="shared" si="384"/>
        <v>0</v>
      </c>
      <c r="DY163" s="6">
        <f t="shared" si="384"/>
        <v>0</v>
      </c>
      <c r="DZ163" s="6">
        <f t="shared" si="384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385">SUM(EC152, -EC159)</f>
        <v>0</v>
      </c>
      <c r="ED163" s="6">
        <f t="shared" si="385"/>
        <v>0</v>
      </c>
      <c r="EE163" s="6">
        <f t="shared" si="385"/>
        <v>0</v>
      </c>
      <c r="EF163" s="6">
        <f t="shared" si="385"/>
        <v>0</v>
      </c>
      <c r="EG163" s="6">
        <f t="shared" si="385"/>
        <v>0</v>
      </c>
      <c r="EH163" s="6">
        <f t="shared" si="385"/>
        <v>0</v>
      </c>
      <c r="EI163" s="6">
        <f t="shared" si="385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386">SUM(EM152, -EM159)</f>
        <v>0</v>
      </c>
      <c r="EN163" s="6">
        <f t="shared" si="386"/>
        <v>0</v>
      </c>
      <c r="EO163" s="6">
        <f t="shared" si="386"/>
        <v>0</v>
      </c>
      <c r="EP163" s="6">
        <f t="shared" si="386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387">SUM(ES152, -ES159)</f>
        <v>0</v>
      </c>
      <c r="ET163" s="6">
        <f t="shared" si="387"/>
        <v>0</v>
      </c>
      <c r="EU163" s="6">
        <f t="shared" si="387"/>
        <v>0</v>
      </c>
      <c r="EV163" s="6">
        <f t="shared" si="387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88">SUM(EY152, -EY159)</f>
        <v>0</v>
      </c>
      <c r="EZ163" s="6">
        <f t="shared" si="388"/>
        <v>0</v>
      </c>
      <c r="FA163" s="6">
        <f t="shared" si="388"/>
        <v>0</v>
      </c>
      <c r="FB163" s="6">
        <f t="shared" si="388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389">SUM(FE152, -FE159)</f>
        <v>0</v>
      </c>
      <c r="FF163" s="6">
        <f t="shared" si="389"/>
        <v>0</v>
      </c>
      <c r="FG163" s="6">
        <f t="shared" si="389"/>
        <v>0</v>
      </c>
      <c r="FH163" s="6">
        <f t="shared" si="389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390">SUM(FK152, -FK159)</f>
        <v>0</v>
      </c>
      <c r="FL163" s="6">
        <f t="shared" si="390"/>
        <v>0</v>
      </c>
      <c r="FM163" s="6">
        <f t="shared" si="390"/>
        <v>0</v>
      </c>
      <c r="FN163" s="6">
        <f t="shared" si="390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391">SUM(FQ152, -FQ159)</f>
        <v>0</v>
      </c>
      <c r="FR163" s="6">
        <f t="shared" si="391"/>
        <v>0</v>
      </c>
      <c r="FS163" s="6">
        <f t="shared" si="391"/>
        <v>0</v>
      </c>
      <c r="FT163" s="6">
        <f t="shared" si="391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392">SUM(FW152, -FW159)</f>
        <v>0</v>
      </c>
      <c r="FX163" s="6">
        <f t="shared" si="392"/>
        <v>0</v>
      </c>
      <c r="FY163" s="6">
        <f t="shared" si="392"/>
        <v>0</v>
      </c>
      <c r="FZ163" s="6">
        <f t="shared" si="392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393">SUM(GC152, -GC159)</f>
        <v>0</v>
      </c>
      <c r="GD163" s="6">
        <f t="shared" si="393"/>
        <v>0</v>
      </c>
      <c r="GE163" s="6">
        <f t="shared" si="393"/>
        <v>0</v>
      </c>
      <c r="GF163" s="6">
        <f t="shared" si="393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394">SUM(GI152, -GI159)</f>
        <v>0</v>
      </c>
      <c r="GJ163" s="6">
        <f t="shared" si="394"/>
        <v>0</v>
      </c>
      <c r="GK163" s="6">
        <f t="shared" si="394"/>
        <v>0</v>
      </c>
      <c r="GL163" s="6">
        <f t="shared" si="394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395">SUM(GO152, -GO159)</f>
        <v>0</v>
      </c>
      <c r="GP163" s="6">
        <f t="shared" si="395"/>
        <v>0</v>
      </c>
      <c r="GQ163" s="6">
        <f t="shared" si="395"/>
        <v>0</v>
      </c>
      <c r="GR163" s="6">
        <f t="shared" si="395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396">SUM(GU152, -GU159)</f>
        <v>0</v>
      </c>
      <c r="GV163" s="6">
        <f t="shared" si="396"/>
        <v>0</v>
      </c>
      <c r="GW163" s="6">
        <f t="shared" si="396"/>
        <v>0</v>
      </c>
      <c r="GX163" s="6">
        <f t="shared" si="396"/>
        <v>0</v>
      </c>
      <c r="GY163" s="6">
        <f t="shared" si="396"/>
        <v>0</v>
      </c>
      <c r="GZ163" s="6">
        <f t="shared" si="396"/>
        <v>0</v>
      </c>
      <c r="HA163" s="6">
        <f t="shared" si="396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55" t="s">
        <v>47</v>
      </c>
      <c r="CR164" s="120" t="s">
        <v>36</v>
      </c>
      <c r="CS164" s="178" t="s">
        <v>70</v>
      </c>
      <c r="CT164" s="159" t="s">
        <v>41</v>
      </c>
      <c r="CU164" s="118" t="s">
        <v>70</v>
      </c>
      <c r="CV164" s="187" t="s">
        <v>64</v>
      </c>
      <c r="CW164" s="157" t="s">
        <v>84</v>
      </c>
      <c r="CX164" s="125" t="s">
        <v>54</v>
      </c>
      <c r="CY164" s="187" t="s">
        <v>67</v>
      </c>
      <c r="CZ164" s="155" t="s">
        <v>46</v>
      </c>
      <c r="DA164" s="120" t="s">
        <v>42</v>
      </c>
      <c r="DB164" s="184" t="s">
        <v>46</v>
      </c>
      <c r="DC164" s="143" t="s">
        <v>65</v>
      </c>
      <c r="DD164" s="123" t="s">
        <v>47</v>
      </c>
      <c r="DE164" s="185" t="s">
        <v>57</v>
      </c>
      <c r="DF164" s="157" t="s">
        <v>57</v>
      </c>
      <c r="DG164" s="189" t="s">
        <v>53</v>
      </c>
      <c r="DH164" s="187" t="s">
        <v>67</v>
      </c>
      <c r="DI164" s="155" t="s">
        <v>46</v>
      </c>
      <c r="DJ164" s="118" t="s">
        <v>70</v>
      </c>
      <c r="DK164" s="178" t="s">
        <v>65</v>
      </c>
      <c r="DL164" s="123" t="s">
        <v>46</v>
      </c>
      <c r="DM164" s="118" t="s">
        <v>70</v>
      </c>
      <c r="DN164" s="343" t="s">
        <v>47</v>
      </c>
      <c r="DO164" s="349"/>
      <c r="DP164" s="120" t="s">
        <v>40</v>
      </c>
      <c r="DQ164" s="181" t="s">
        <v>40</v>
      </c>
      <c r="DR164" s="120" t="s">
        <v>40</v>
      </c>
      <c r="DS164" s="120" t="s">
        <v>40</v>
      </c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47">
        <f>SUM(CQ138, -CQ143)</f>
        <v>8.6699999999999999E-2</v>
      </c>
      <c r="CR165" s="117">
        <f>SUM(CR136, -CR138)</f>
        <v>7.9899999999999999E-2</v>
      </c>
      <c r="CS165" s="180">
        <f>SUM(CS137, -CS142)</f>
        <v>9.2299999999999993E-2</v>
      </c>
      <c r="CT165" s="147">
        <f>SUM(CT136, -CT138)</f>
        <v>8.610000000000001E-2</v>
      </c>
      <c r="CU165" s="121">
        <f>SUM(CU137, -CU142)</f>
        <v>8.7999999999999995E-2</v>
      </c>
      <c r="CV165" s="180">
        <f>SUM(CV137, -CV143)</f>
        <v>8.8200000000000001E-2</v>
      </c>
      <c r="CW165" s="145">
        <f>SUM(CW137, -CW143)</f>
        <v>9.9400000000000002E-2</v>
      </c>
      <c r="CX165" s="119">
        <f>SUM(CX137, -CX142)</f>
        <v>8.3600000000000008E-2</v>
      </c>
      <c r="CY165" s="188">
        <f>SUM(CY137, -CY142)</f>
        <v>7.5300000000000006E-2</v>
      </c>
      <c r="CZ165" s="247">
        <f>SUM(CZ139, -CZ143)</f>
        <v>6.9800000000000001E-2</v>
      </c>
      <c r="DA165" s="121">
        <f>SUM(DA136, -DA139)</f>
        <v>7.1800000000000003E-2</v>
      </c>
      <c r="DB165" s="274">
        <f>SUM(DB137, -DB142)</f>
        <v>7.4099999999999999E-2</v>
      </c>
      <c r="DC165" s="147">
        <f>SUM(DC138, -DC143)</f>
        <v>8.09E-2</v>
      </c>
      <c r="DD165" s="121">
        <f>SUM(DD139, -DD143)</f>
        <v>8.4699999999999998E-2</v>
      </c>
      <c r="DE165" s="177">
        <f>SUM(DE141, -DE143)</f>
        <v>8.2100000000000006E-2</v>
      </c>
      <c r="DF165" s="145">
        <f>SUM(DF141, -DF143)</f>
        <v>0.1003</v>
      </c>
      <c r="DG165" s="117">
        <f>SUM(DG137, -DG142)</f>
        <v>9.5500000000000002E-2</v>
      </c>
      <c r="DH165" s="188">
        <f>SUM(DH141, -DH143)</f>
        <v>9.6199999999999994E-2</v>
      </c>
      <c r="DI165" s="247">
        <f>SUM(DI139, -DI142)</f>
        <v>0.11019999999999999</v>
      </c>
      <c r="DJ165" s="121">
        <f>SUM(DJ138, -DJ142)</f>
        <v>0.12029999999999999</v>
      </c>
      <c r="DK165" s="180">
        <f>SUM(DK140, -DK143)</f>
        <v>0.12240000000000001</v>
      </c>
      <c r="DL165" s="248">
        <f>SUM(DL138, -DL142)</f>
        <v>0.11630000000000001</v>
      </c>
      <c r="DM165" s="121">
        <f>SUM(DM139, -DM143)</f>
        <v>0.10830000000000001</v>
      </c>
      <c r="DN165" s="334">
        <f>SUM(DN139, -DN142)</f>
        <v>9.6299999999999997E-2</v>
      </c>
      <c r="DO165" s="350">
        <f>SUM(DO152, -DO158)</f>
        <v>0</v>
      </c>
      <c r="DP165" s="121">
        <f>SUM(DP137, -DP142)</f>
        <v>9.7599999999999992E-2</v>
      </c>
      <c r="DQ165" s="180">
        <f>SUM(DQ137, -DQ142)</f>
        <v>0.10050000000000001</v>
      </c>
      <c r="DR165" s="121">
        <f>SUM(DR137, -DR142)</f>
        <v>0.112</v>
      </c>
      <c r="DS165" s="121">
        <f>SUM(DS137, -DS142)</f>
        <v>0.12</v>
      </c>
      <c r="DT165" s="6">
        <f>SUM(DT152, -DT158)</f>
        <v>0</v>
      </c>
      <c r="DU165" s="6">
        <f>SUM(DU152, -DU158)</f>
        <v>0</v>
      </c>
      <c r="DV165" s="6">
        <f>SUM(DV152, -DV158)</f>
        <v>0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55" t="s">
        <v>46</v>
      </c>
      <c r="CR166" s="118" t="s">
        <v>70</v>
      </c>
      <c r="CS166" s="184" t="s">
        <v>47</v>
      </c>
      <c r="CT166" s="143" t="s">
        <v>65</v>
      </c>
      <c r="CU166" s="120" t="s">
        <v>42</v>
      </c>
      <c r="CV166" s="184" t="s">
        <v>47</v>
      </c>
      <c r="CW166" s="155" t="s">
        <v>47</v>
      </c>
      <c r="CX166" s="118" t="s">
        <v>65</v>
      </c>
      <c r="CY166" s="178" t="s">
        <v>65</v>
      </c>
      <c r="CZ166" s="159" t="s">
        <v>42</v>
      </c>
      <c r="DA166" s="169" t="s">
        <v>64</v>
      </c>
      <c r="DB166" s="181" t="s">
        <v>36</v>
      </c>
      <c r="DC166" s="159" t="s">
        <v>36</v>
      </c>
      <c r="DD166" s="120" t="s">
        <v>37</v>
      </c>
      <c r="DE166" s="187" t="s">
        <v>64</v>
      </c>
      <c r="DF166" s="159" t="s">
        <v>38</v>
      </c>
      <c r="DG166" s="118" t="s">
        <v>65</v>
      </c>
      <c r="DH166" s="178" t="s">
        <v>65</v>
      </c>
      <c r="DI166" s="159" t="s">
        <v>41</v>
      </c>
      <c r="DJ166" s="123" t="s">
        <v>46</v>
      </c>
      <c r="DK166" s="264" t="s">
        <v>54</v>
      </c>
      <c r="DL166" s="118" t="s">
        <v>65</v>
      </c>
      <c r="DM166" s="118" t="s">
        <v>65</v>
      </c>
      <c r="DN166" s="352" t="s">
        <v>57</v>
      </c>
      <c r="DO166" s="349"/>
      <c r="DP166" s="118" t="s">
        <v>65</v>
      </c>
      <c r="DQ166" s="200" t="s">
        <v>51</v>
      </c>
      <c r="DR166" s="118" t="s">
        <v>70</v>
      </c>
      <c r="DS166" s="261" t="s">
        <v>54</v>
      </c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7">
        <f>SUM(CQ138, -CQ142)</f>
        <v>7.6600000000000001E-2</v>
      </c>
      <c r="CR167" s="121">
        <f>SUM(CR137, -CR142)</f>
        <v>7.9600000000000004E-2</v>
      </c>
      <c r="CS167" s="180">
        <f>SUM(CS138, -CS143)</f>
        <v>8.09E-2</v>
      </c>
      <c r="CT167" s="147">
        <f>SUM(CT137, -CT142)</f>
        <v>8.3699999999999997E-2</v>
      </c>
      <c r="CU167" s="121">
        <f>SUM(CU136, -CU137)</f>
        <v>8.7400000000000005E-2</v>
      </c>
      <c r="CV167" s="180">
        <f>SUM(CV138, -CV143)</f>
        <v>8.8099999999999998E-2</v>
      </c>
      <c r="CW167" s="147">
        <f>SUM(CW138, -CW143)</f>
        <v>9.6500000000000002E-2</v>
      </c>
      <c r="CX167" s="121">
        <f>SUM(CX138, -CX143)</f>
        <v>7.1300000000000002E-2</v>
      </c>
      <c r="CY167" s="180">
        <f>SUM(CY138, -CY143)</f>
        <v>6.2600000000000003E-2</v>
      </c>
      <c r="CZ167" s="147">
        <f>SUM(CZ136, -CZ138)</f>
        <v>6.9199999999999998E-2</v>
      </c>
      <c r="DA167" s="121">
        <f>SUM(DA137, -DA142)</f>
        <v>6.9700000000000012E-2</v>
      </c>
      <c r="DB167" s="177">
        <f>SUM(DB136, -DB137)</f>
        <v>7.22E-2</v>
      </c>
      <c r="DC167" s="145">
        <f>SUM(DC136, -DC137)</f>
        <v>7.9799999999999996E-2</v>
      </c>
      <c r="DD167" s="121">
        <f>SUM(DD136, -DD138)</f>
        <v>8.3600000000000008E-2</v>
      </c>
      <c r="DE167" s="180">
        <f>SUM(DE138, -DE142)</f>
        <v>7.1999999999999995E-2</v>
      </c>
      <c r="DF167" s="149">
        <f>SUM(DF136, -DF141)</f>
        <v>6.4399999999999999E-2</v>
      </c>
      <c r="DG167" s="121">
        <f>SUM(DG138, -DG142)</f>
        <v>7.2399999999999992E-2</v>
      </c>
      <c r="DH167" s="180">
        <f>SUM(DH138, -DH142)</f>
        <v>7.1199999999999999E-2</v>
      </c>
      <c r="DI167" s="147">
        <f>SUM(DI136, -DI141)</f>
        <v>0.1099</v>
      </c>
      <c r="DJ167" s="248">
        <f>SUM(DJ139, -DJ142)</f>
        <v>0.1179</v>
      </c>
      <c r="DK167" s="179">
        <f>SUM(DK137, -DK141)</f>
        <v>0.108</v>
      </c>
      <c r="DL167" s="121">
        <f>SUM(DL139, -DL143)</f>
        <v>0.1031</v>
      </c>
      <c r="DM167" s="121">
        <f>SUM(DM139, -DM142)</f>
        <v>0.10600000000000001</v>
      </c>
      <c r="DN167" s="339">
        <f>SUM(DN140, -DN143)</f>
        <v>8.6800000000000002E-2</v>
      </c>
      <c r="DO167" s="350">
        <f>SUM(DO152, -DO157)</f>
        <v>0</v>
      </c>
      <c r="DP167" s="121">
        <f>SUM(DP138, -DP142)</f>
        <v>7.7800000000000008E-2</v>
      </c>
      <c r="DQ167" s="180">
        <f>SUM(DQ136, -DQ141)</f>
        <v>8.43E-2</v>
      </c>
      <c r="DR167" s="121">
        <f>SUM(DR140, -DR143)</f>
        <v>0.1019</v>
      </c>
      <c r="DS167" s="119">
        <f>SUM(DS136, -DS139)</f>
        <v>0.11770000000000001</v>
      </c>
      <c r="DT167" s="6">
        <f>SUM(DT153, -DT159)</f>
        <v>0</v>
      </c>
      <c r="DU167" s="6">
        <f>SUM(DU152, -DU157)</f>
        <v>0</v>
      </c>
      <c r="DV167" s="6">
        <f>SUM(DV153, -DV159)</f>
        <v>0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59" t="s">
        <v>36</v>
      </c>
      <c r="CR168" s="122" t="s">
        <v>84</v>
      </c>
      <c r="CS168" s="181" t="s">
        <v>42</v>
      </c>
      <c r="CT168" s="155" t="s">
        <v>46</v>
      </c>
      <c r="CU168" s="169" t="s">
        <v>64</v>
      </c>
      <c r="CV168" s="185" t="s">
        <v>84</v>
      </c>
      <c r="CW168" s="201" t="s">
        <v>64</v>
      </c>
      <c r="CX168" s="169" t="s">
        <v>67</v>
      </c>
      <c r="CY168" s="181" t="s">
        <v>41</v>
      </c>
      <c r="CZ168" s="201" t="s">
        <v>64</v>
      </c>
      <c r="DA168" s="122" t="s">
        <v>57</v>
      </c>
      <c r="DB168" s="178" t="s">
        <v>65</v>
      </c>
      <c r="DC168" s="157" t="s">
        <v>84</v>
      </c>
      <c r="DD168" s="120" t="s">
        <v>42</v>
      </c>
      <c r="DE168" s="181" t="s">
        <v>38</v>
      </c>
      <c r="DF168" s="143" t="s">
        <v>65</v>
      </c>
      <c r="DG168" s="123" t="s">
        <v>47</v>
      </c>
      <c r="DH168" s="181" t="s">
        <v>41</v>
      </c>
      <c r="DI168" s="157" t="s">
        <v>84</v>
      </c>
      <c r="DJ168" s="120" t="s">
        <v>41</v>
      </c>
      <c r="DK168" s="184" t="s">
        <v>46</v>
      </c>
      <c r="DL168" s="122" t="s">
        <v>84</v>
      </c>
      <c r="DM168" s="122" t="s">
        <v>57</v>
      </c>
      <c r="DN168" s="352" t="s">
        <v>84</v>
      </c>
      <c r="DO168" s="349"/>
      <c r="DP168" s="169" t="s">
        <v>64</v>
      </c>
      <c r="DQ168" s="183" t="s">
        <v>63</v>
      </c>
      <c r="DR168" s="122" t="s">
        <v>57</v>
      </c>
      <c r="DS168" s="189" t="s">
        <v>44</v>
      </c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45">
        <f>SUM(CQ136, -CQ138)</f>
        <v>7.0800000000000002E-2</v>
      </c>
      <c r="CR169" s="117">
        <f>SUM(CR139, -CR143)</f>
        <v>7.2599999999999998E-2</v>
      </c>
      <c r="CS169" s="180">
        <f>SUM(CS136, -CS137)</f>
        <v>7.8799999999999995E-2</v>
      </c>
      <c r="CT169" s="247">
        <f>SUM(CT139, -CT143)</f>
        <v>7.85E-2</v>
      </c>
      <c r="CU169" s="121">
        <f>SUM(CU138, -CU143)</f>
        <v>8.1100000000000005E-2</v>
      </c>
      <c r="CV169" s="177">
        <f>SUM(CV139, -CV143)</f>
        <v>8.3999999999999991E-2</v>
      </c>
      <c r="CW169" s="147">
        <f>SUM(CW139, -CW143)</f>
        <v>9.1800000000000007E-2</v>
      </c>
      <c r="CX169" s="209">
        <f>SUM(CX137, -CX141)</f>
        <v>7.1199999999999999E-2</v>
      </c>
      <c r="CY169" s="180">
        <f>SUM(CY136, -CY137)</f>
        <v>6.0400000000000009E-2</v>
      </c>
      <c r="CZ169" s="147">
        <f>SUM(CZ137, -CZ142)</f>
        <v>6.8100000000000008E-2</v>
      </c>
      <c r="DA169" s="117">
        <f>SUM(DA140, -DA143)</f>
        <v>6.6600000000000006E-2</v>
      </c>
      <c r="DB169" s="180">
        <f>SUM(DB138, -DB143)</f>
        <v>7.17E-2</v>
      </c>
      <c r="DC169" s="145">
        <f>SUM(DC139, -DC143)</f>
        <v>7.5400000000000009E-2</v>
      </c>
      <c r="DD169" s="121">
        <f>SUM(DD136, -DD137)</f>
        <v>8.3199999999999996E-2</v>
      </c>
      <c r="DE169" s="179">
        <f>SUM(DE136, -DE141)</f>
        <v>6.2799999999999995E-2</v>
      </c>
      <c r="DF169" s="147">
        <f>SUM(DF138, -DF142)</f>
        <v>6.3799999999999996E-2</v>
      </c>
      <c r="DG169" s="121">
        <f>SUM(DG139, -DG142)</f>
        <v>6.6099999999999992E-2</v>
      </c>
      <c r="DH169" s="180">
        <f>SUM(DH136, -DH141)</f>
        <v>6.8000000000000005E-2</v>
      </c>
      <c r="DI169" s="145">
        <f>SUM(DI140, -DI143)</f>
        <v>9.459999999999999E-2</v>
      </c>
      <c r="DJ169" s="121">
        <f>SUM(DJ137, -DJ141)</f>
        <v>0.1124</v>
      </c>
      <c r="DK169" s="274">
        <f>SUM(DK138, -DK142)</f>
        <v>0.1018</v>
      </c>
      <c r="DL169" s="117">
        <f>SUM(DL140, -DL143)</f>
        <v>0.10039999999999999</v>
      </c>
      <c r="DM169" s="117">
        <f>SUM(DM140, -DM143)</f>
        <v>9.74E-2</v>
      </c>
      <c r="DN169" s="339">
        <f>SUM(DN140, -DN142)</f>
        <v>8.5500000000000007E-2</v>
      </c>
      <c r="DO169" s="350">
        <f>SUM(DO158, -DO165,)</f>
        <v>0</v>
      </c>
      <c r="DP169" s="121">
        <f>SUM(DP139, -DP142)</f>
        <v>7.6100000000000001E-2</v>
      </c>
      <c r="DQ169" s="177">
        <f>SUM(DQ142, -DQ143)</f>
        <v>7.9899999999999999E-2</v>
      </c>
      <c r="DR169" s="117">
        <f>SUM(DR141, -DR143)</f>
        <v>9.8900000000000002E-2</v>
      </c>
      <c r="DS169" s="121">
        <f>SUM(DS136, -DS138)</f>
        <v>0.10940000000000001</v>
      </c>
      <c r="DT169" s="6">
        <f t="shared" ref="DQ169:DT169" si="397">SUM(DT158, -DT165)</f>
        <v>0</v>
      </c>
      <c r="DU169" s="6">
        <f>SUM(DU158, -DU165,)</f>
        <v>0</v>
      </c>
      <c r="DV169" s="6">
        <f>SUM(DV158, -DV165,)</f>
        <v>0</v>
      </c>
      <c r="DW169" s="6">
        <f t="shared" ref="DW169:DZ169" si="398">SUM(DW158, -DW165)</f>
        <v>0</v>
      </c>
      <c r="DX169" s="6">
        <f t="shared" si="398"/>
        <v>0</v>
      </c>
      <c r="DY169" s="6">
        <f t="shared" si="398"/>
        <v>0</v>
      </c>
      <c r="DZ169" s="6">
        <f t="shared" si="398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399">SUM(EC158, -EC165)</f>
        <v>0</v>
      </c>
      <c r="ED169" s="6">
        <f t="shared" si="399"/>
        <v>0</v>
      </c>
      <c r="EE169" s="6">
        <f t="shared" si="399"/>
        <v>0</v>
      </c>
      <c r="EF169" s="6">
        <f t="shared" si="399"/>
        <v>0</v>
      </c>
      <c r="EG169" s="6">
        <f t="shared" si="399"/>
        <v>0</v>
      </c>
      <c r="EH169" s="6">
        <f t="shared" si="399"/>
        <v>0</v>
      </c>
      <c r="EI169" s="6">
        <f t="shared" si="399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400">SUM(EM158, -EM165)</f>
        <v>0</v>
      </c>
      <c r="EN169" s="6">
        <f t="shared" si="400"/>
        <v>0</v>
      </c>
      <c r="EO169" s="6">
        <f t="shared" si="400"/>
        <v>0</v>
      </c>
      <c r="EP169" s="6">
        <f t="shared" si="400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401">SUM(ES158, -ES165)</f>
        <v>0</v>
      </c>
      <c r="ET169" s="6">
        <f t="shared" si="401"/>
        <v>0</v>
      </c>
      <c r="EU169" s="6">
        <f t="shared" si="401"/>
        <v>0</v>
      </c>
      <c r="EV169" s="6">
        <f t="shared" si="401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402">SUM(EY158, -EY165)</f>
        <v>0</v>
      </c>
      <c r="EZ169" s="6">
        <f t="shared" si="402"/>
        <v>0</v>
      </c>
      <c r="FA169" s="6">
        <f t="shared" si="402"/>
        <v>0</v>
      </c>
      <c r="FB169" s="6">
        <f t="shared" si="402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403">SUM(FE158, -FE165)</f>
        <v>0</v>
      </c>
      <c r="FF169" s="6">
        <f t="shared" si="403"/>
        <v>0</v>
      </c>
      <c r="FG169" s="6">
        <f t="shared" si="403"/>
        <v>0</v>
      </c>
      <c r="FH169" s="6">
        <f t="shared" si="403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04">SUM(FK158, -FK165)</f>
        <v>0</v>
      </c>
      <c r="FL169" s="6">
        <f t="shared" si="404"/>
        <v>0</v>
      </c>
      <c r="FM169" s="6">
        <f t="shared" si="404"/>
        <v>0</v>
      </c>
      <c r="FN169" s="6">
        <f t="shared" si="404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05">SUM(FQ158, -FQ165)</f>
        <v>0</v>
      </c>
      <c r="FR169" s="6">
        <f t="shared" si="405"/>
        <v>0</v>
      </c>
      <c r="FS169" s="6">
        <f t="shared" si="405"/>
        <v>0</v>
      </c>
      <c r="FT169" s="6">
        <f t="shared" si="405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06">SUM(FW158, -FW165)</f>
        <v>0</v>
      </c>
      <c r="FX169" s="6">
        <f t="shared" si="406"/>
        <v>0</v>
      </c>
      <c r="FY169" s="6">
        <f t="shared" si="406"/>
        <v>0</v>
      </c>
      <c r="FZ169" s="6">
        <f t="shared" si="406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07">SUM(GC158, -GC165)</f>
        <v>0</v>
      </c>
      <c r="GD169" s="6">
        <f t="shared" si="407"/>
        <v>0</v>
      </c>
      <c r="GE169" s="6">
        <f t="shared" si="407"/>
        <v>0</v>
      </c>
      <c r="GF169" s="6">
        <f t="shared" si="407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08">SUM(GI158, -GI165)</f>
        <v>0</v>
      </c>
      <c r="GJ169" s="6">
        <f t="shared" si="408"/>
        <v>0</v>
      </c>
      <c r="GK169" s="6">
        <f t="shared" si="408"/>
        <v>0</v>
      </c>
      <c r="GL169" s="6">
        <f t="shared" si="408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09">SUM(GO158, -GO165)</f>
        <v>0</v>
      </c>
      <c r="GP169" s="6">
        <f t="shared" si="409"/>
        <v>0</v>
      </c>
      <c r="GQ169" s="6">
        <f t="shared" si="409"/>
        <v>0</v>
      </c>
      <c r="GR169" s="6">
        <f t="shared" si="409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10">SUM(GU158, -GU165)</f>
        <v>0</v>
      </c>
      <c r="GV169" s="6">
        <f t="shared" si="410"/>
        <v>0</v>
      </c>
      <c r="GW169" s="6">
        <f t="shared" si="410"/>
        <v>0</v>
      </c>
      <c r="GX169" s="6">
        <f t="shared" si="410"/>
        <v>0</v>
      </c>
      <c r="GY169" s="6">
        <f t="shared" si="410"/>
        <v>0</v>
      </c>
      <c r="GZ169" s="6">
        <f t="shared" si="410"/>
        <v>0</v>
      </c>
      <c r="HA169" s="6">
        <f t="shared" si="410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201" t="s">
        <v>64</v>
      </c>
      <c r="CR170" s="189" t="s">
        <v>53</v>
      </c>
      <c r="CS170" s="185" t="s">
        <v>84</v>
      </c>
      <c r="CT170" s="159" t="s">
        <v>42</v>
      </c>
      <c r="CU170" s="169" t="s">
        <v>67</v>
      </c>
      <c r="CV170" s="182" t="s">
        <v>54</v>
      </c>
      <c r="CW170" s="143" t="s">
        <v>65</v>
      </c>
      <c r="CX170" s="120" t="s">
        <v>41</v>
      </c>
      <c r="CY170" s="178" t="s">
        <v>70</v>
      </c>
      <c r="CZ170" s="157" t="s">
        <v>57</v>
      </c>
      <c r="DA170" s="120" t="s">
        <v>36</v>
      </c>
      <c r="DB170" s="178" t="s">
        <v>70</v>
      </c>
      <c r="DC170" s="165" t="s">
        <v>53</v>
      </c>
      <c r="DD170" s="118" t="s">
        <v>70</v>
      </c>
      <c r="DE170" s="200" t="s">
        <v>51</v>
      </c>
      <c r="DF170" s="155" t="s">
        <v>47</v>
      </c>
      <c r="DG170" s="120" t="s">
        <v>38</v>
      </c>
      <c r="DH170" s="181" t="s">
        <v>38</v>
      </c>
      <c r="DI170" s="162" t="s">
        <v>54</v>
      </c>
      <c r="DJ170" s="122" t="s">
        <v>84</v>
      </c>
      <c r="DK170" s="185" t="s">
        <v>57</v>
      </c>
      <c r="DL170" s="123" t="s">
        <v>48</v>
      </c>
      <c r="DM170" s="122" t="s">
        <v>84</v>
      </c>
      <c r="DN170" s="341" t="s">
        <v>41</v>
      </c>
      <c r="DO170" s="349"/>
      <c r="DP170" s="189" t="s">
        <v>51</v>
      </c>
      <c r="DQ170" s="187" t="s">
        <v>64</v>
      </c>
      <c r="DR170" s="189" t="s">
        <v>44</v>
      </c>
      <c r="DS170" s="122" t="s">
        <v>57</v>
      </c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47">
        <f>SUM(CQ139, -CQ143)</f>
        <v>6.9199999999999998E-2</v>
      </c>
      <c r="CR171" s="117">
        <f>SUM(CR140, -CR143)</f>
        <v>7.22E-2</v>
      </c>
      <c r="CS171" s="177">
        <f>SUM(CS139, -CS143)</f>
        <v>6.9900000000000004E-2</v>
      </c>
      <c r="CT171" s="147">
        <f>SUM(CT136, -CT137)</f>
        <v>6.8400000000000002E-2</v>
      </c>
      <c r="CU171" s="209">
        <f>SUM(CU138, -CU142)</f>
        <v>8.0600000000000005E-2</v>
      </c>
      <c r="CV171" s="179">
        <f>SUM(CV137, -CV142)</f>
        <v>7.6899999999999996E-2</v>
      </c>
      <c r="CW171" s="147">
        <f>SUM(CW140, -CW143)</f>
        <v>8.5700000000000012E-2</v>
      </c>
      <c r="CX171" s="121">
        <f>SUM(CX136, -CX137)</f>
        <v>6.9599999999999995E-2</v>
      </c>
      <c r="CY171" s="180">
        <f>SUM(CY138, -CY142)</f>
        <v>5.9400000000000001E-2</v>
      </c>
      <c r="CZ171" s="145">
        <f>SUM(CZ140, -CZ143)</f>
        <v>5.8999999999999997E-2</v>
      </c>
      <c r="DA171" s="117">
        <f>SUM(DA136, -DA138)</f>
        <v>6.13E-2</v>
      </c>
      <c r="DB171" s="180">
        <f>SUM(DB138, -DB142)</f>
        <v>7.1199999999999999E-2</v>
      </c>
      <c r="DC171" s="145">
        <f>SUM(DC140, -DC143)</f>
        <v>7.3200000000000001E-2</v>
      </c>
      <c r="DD171" s="121">
        <f>SUM(DD137, -DD142)</f>
        <v>7.669999999999999E-2</v>
      </c>
      <c r="DE171" s="180">
        <f>SUM(DE137, -DE141)</f>
        <v>6.1100000000000002E-2</v>
      </c>
      <c r="DF171" s="147">
        <f>SUM(DF139, -DF142)</f>
        <v>6.1799999999999994E-2</v>
      </c>
      <c r="DG171" s="119">
        <f>SUM(DG136, -DG141)</f>
        <v>5.9900000000000002E-2</v>
      </c>
      <c r="DH171" s="179">
        <f>SUM(DH136, -DH140)</f>
        <v>6.2100000000000002E-2</v>
      </c>
      <c r="DI171" s="149">
        <f>SUM(DI137, -DI141)</f>
        <v>9.4399999999999998E-2</v>
      </c>
      <c r="DJ171" s="117">
        <f>SUM(DJ140, -DJ143)</f>
        <v>0.109</v>
      </c>
      <c r="DK171" s="177">
        <f>SUM(DK139, -DK142)</f>
        <v>8.6800000000000002E-2</v>
      </c>
      <c r="DL171" s="121">
        <f>SUM(DL138, -DL141)</f>
        <v>9.8900000000000002E-2</v>
      </c>
      <c r="DM171" s="117">
        <f>SUM(DM140, -DM142)</f>
        <v>9.5100000000000004E-2</v>
      </c>
      <c r="DN171" s="334">
        <f>SUM(DN136, -DN141)</f>
        <v>7.6100000000000001E-2</v>
      </c>
      <c r="DO171" s="350">
        <f>SUM(DO158, -DO164)</f>
        <v>0</v>
      </c>
      <c r="DP171" s="121">
        <f>SUM(DP136, -DP141)</f>
        <v>7.1400000000000005E-2</v>
      </c>
      <c r="DQ171" s="180">
        <f>SUM(DQ138, -DQ142)</f>
        <v>7.1099999999999997E-2</v>
      </c>
      <c r="DR171" s="121">
        <f>SUM(DR136, -DR139)</f>
        <v>8.5199999999999998E-2</v>
      </c>
      <c r="DS171" s="117">
        <f>SUM(DS140, -DS143)</f>
        <v>0.1003</v>
      </c>
      <c r="DT171" s="6">
        <f>SUM(DT158, -DT164)</f>
        <v>0</v>
      </c>
      <c r="DU171" s="6">
        <f>SUM(DU158, -DU164)</f>
        <v>0</v>
      </c>
      <c r="DV171" s="6">
        <f>SUM(DV158, -DV164)</f>
        <v>0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65" t="s">
        <v>53</v>
      </c>
      <c r="CR172" s="120" t="s">
        <v>42</v>
      </c>
      <c r="CS172" s="178" t="s">
        <v>55</v>
      </c>
      <c r="CT172" s="201" t="s">
        <v>64</v>
      </c>
      <c r="CU172" s="118" t="s">
        <v>55</v>
      </c>
      <c r="CV172" s="184" t="s">
        <v>44</v>
      </c>
      <c r="CW172" s="153" t="s">
        <v>63</v>
      </c>
      <c r="CX172" s="122" t="s">
        <v>84</v>
      </c>
      <c r="CY172" s="182" t="s">
        <v>54</v>
      </c>
      <c r="CZ172" s="159" t="s">
        <v>41</v>
      </c>
      <c r="DA172" s="189" t="s">
        <v>52</v>
      </c>
      <c r="DB172" s="187" t="s">
        <v>64</v>
      </c>
      <c r="DC172" s="155" t="s">
        <v>46</v>
      </c>
      <c r="DD172" s="189" t="s">
        <v>52</v>
      </c>
      <c r="DE172" s="184" t="s">
        <v>47</v>
      </c>
      <c r="DF172" s="165" t="s">
        <v>51</v>
      </c>
      <c r="DG172" s="169" t="s">
        <v>64</v>
      </c>
      <c r="DH172" s="184" t="s">
        <v>47</v>
      </c>
      <c r="DI172" s="157" t="s">
        <v>57</v>
      </c>
      <c r="DJ172" s="122" t="s">
        <v>57</v>
      </c>
      <c r="DK172" s="178" t="s">
        <v>70</v>
      </c>
      <c r="DL172" s="118" t="s">
        <v>70</v>
      </c>
      <c r="DM172" s="261" t="s">
        <v>54</v>
      </c>
      <c r="DN172" s="337" t="s">
        <v>67</v>
      </c>
      <c r="DO172" s="349"/>
      <c r="DP172" s="123" t="s">
        <v>47</v>
      </c>
      <c r="DQ172" s="200" t="s">
        <v>55</v>
      </c>
      <c r="DR172" s="261" t="s">
        <v>54</v>
      </c>
      <c r="DS172" s="118" t="s">
        <v>70</v>
      </c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45">
        <f>SUM(CQ140, -CQ143)</f>
        <v>6.1700000000000005E-2</v>
      </c>
      <c r="CR173" s="121">
        <f>SUM(CR136, -CR137)</f>
        <v>7.0800000000000002E-2</v>
      </c>
      <c r="CS173" s="179">
        <f>SUM(CS137, -CS141)</f>
        <v>5.96E-2</v>
      </c>
      <c r="CT173" s="147">
        <f>SUM(CT138, -CT142)</f>
        <v>6.6000000000000003E-2</v>
      </c>
      <c r="CU173" s="119">
        <f>SUM(CU137, -CU141)</f>
        <v>7.4899999999999994E-2</v>
      </c>
      <c r="CV173" s="180">
        <f>SUM(CV138, -CV142)</f>
        <v>7.6800000000000007E-2</v>
      </c>
      <c r="CW173" s="145">
        <f>SUM(CW141, -CW143)</f>
        <v>7.1600000000000011E-2</v>
      </c>
      <c r="CX173" s="117">
        <f>SUM(CX139, -CX143)</f>
        <v>6.3200000000000006E-2</v>
      </c>
      <c r="CY173" s="179">
        <f>SUM(CY137, -CY141)</f>
        <v>5.2000000000000005E-2</v>
      </c>
      <c r="CZ173" s="147">
        <f>SUM(CZ136, -CZ137)</f>
        <v>5.7999999999999996E-2</v>
      </c>
      <c r="DA173" s="116">
        <f>SUM(DA141, -DA143)</f>
        <v>5.7800000000000004E-2</v>
      </c>
      <c r="DB173" s="180">
        <f>SUM(DB139, -DB143)</f>
        <v>7.0300000000000001E-2</v>
      </c>
      <c r="DC173" s="247">
        <f>SUM(DC137, -DC142)</f>
        <v>7.2500000000000009E-2</v>
      </c>
      <c r="DD173" s="116">
        <f>SUM(DD138, -DD142)</f>
        <v>7.6299999999999993E-2</v>
      </c>
      <c r="DE173" s="180">
        <f>SUM(DE139, -DE142)</f>
        <v>5.9299999999999999E-2</v>
      </c>
      <c r="DF173" s="147">
        <f>SUM(DF137, -DF141)</f>
        <v>5.8300000000000005E-2</v>
      </c>
      <c r="DG173" s="121">
        <f>SUM(DG140, -DG142)</f>
        <v>5.7599999999999998E-2</v>
      </c>
      <c r="DH173" s="180">
        <f>SUM(DH139, -DH142)</f>
        <v>5.9200000000000003E-2</v>
      </c>
      <c r="DI173" s="145">
        <f>SUM(DI140, -DI142)</f>
        <v>9.3299999999999994E-2</v>
      </c>
      <c r="DJ173" s="117">
        <f>SUM(DJ140, -DJ142)</f>
        <v>9.3599999999999989E-2</v>
      </c>
      <c r="DK173" s="180">
        <f>SUM(DK140, -DK142)</f>
        <v>8.5999999999999993E-2</v>
      </c>
      <c r="DL173" s="121">
        <f>SUM(DL139, -DL142)</f>
        <v>9.6200000000000008E-2</v>
      </c>
      <c r="DM173" s="119">
        <f>SUM(DM137, -DM141)</f>
        <v>7.46E-2</v>
      </c>
      <c r="DN173" s="340">
        <f>SUM(DN141, -DN143)</f>
        <v>7.4099999999999999E-2</v>
      </c>
      <c r="DO173" s="350">
        <f>SUM(DO158, -DO163)</f>
        <v>0</v>
      </c>
      <c r="DP173" s="121">
        <f>SUM(DP140, -DP142)</f>
        <v>6.6400000000000001E-2</v>
      </c>
      <c r="DQ173" s="179">
        <f>SUM(DQ136, -DQ140)</f>
        <v>7.010000000000001E-2</v>
      </c>
      <c r="DR173" s="119">
        <f>SUM(DR136, -DR138)</f>
        <v>8.3899999999999988E-2</v>
      </c>
      <c r="DS173" s="121">
        <f>SUM(DS141, -DS143)</f>
        <v>9.8099999999999993E-2</v>
      </c>
      <c r="DT173" s="6">
        <f>SUM(DT159, -DT165)</f>
        <v>0</v>
      </c>
      <c r="DU173" s="6">
        <f>SUM(DU158, -DU163)</f>
        <v>0</v>
      </c>
      <c r="DV173" s="6">
        <f>SUM(DV159, -DV165)</f>
        <v>0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201" t="s">
        <v>67</v>
      </c>
      <c r="CR174" s="123" t="s">
        <v>46</v>
      </c>
      <c r="CS174" s="187" t="s">
        <v>64</v>
      </c>
      <c r="CT174" s="157" t="s">
        <v>57</v>
      </c>
      <c r="CU174" s="125" t="s">
        <v>54</v>
      </c>
      <c r="CV174" s="178" t="s">
        <v>65</v>
      </c>
      <c r="CW174" s="157" t="s">
        <v>51</v>
      </c>
      <c r="CX174" s="123" t="s">
        <v>47</v>
      </c>
      <c r="CY174" s="184" t="s">
        <v>47</v>
      </c>
      <c r="CZ174" s="143" t="s">
        <v>65</v>
      </c>
      <c r="DA174" s="123" t="s">
        <v>47</v>
      </c>
      <c r="DB174" s="187" t="s">
        <v>67</v>
      </c>
      <c r="DC174" s="201" t="s">
        <v>64</v>
      </c>
      <c r="DD174" s="122" t="s">
        <v>84</v>
      </c>
      <c r="DE174" s="181" t="s">
        <v>42</v>
      </c>
      <c r="DF174" s="164" t="s">
        <v>63</v>
      </c>
      <c r="DG174" s="120" t="s">
        <v>41</v>
      </c>
      <c r="DH174" s="264" t="s">
        <v>54</v>
      </c>
      <c r="DI174" s="159" t="s">
        <v>38</v>
      </c>
      <c r="DJ174" s="118" t="s">
        <v>68</v>
      </c>
      <c r="DK174" s="184" t="s">
        <v>48</v>
      </c>
      <c r="DL174" s="122" t="s">
        <v>57</v>
      </c>
      <c r="DM174" s="120" t="s">
        <v>38</v>
      </c>
      <c r="DN174" s="337" t="s">
        <v>64</v>
      </c>
      <c r="DO174" s="349"/>
      <c r="DP174" s="124" t="s">
        <v>63</v>
      </c>
      <c r="DQ174" s="184" t="s">
        <v>47</v>
      </c>
      <c r="DR174" s="169" t="s">
        <v>64</v>
      </c>
      <c r="DS174" s="123" t="s">
        <v>47</v>
      </c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167">
        <f>SUM(CQ139, -CQ142)</f>
        <v>5.91E-2</v>
      </c>
      <c r="CR175" s="248">
        <f>SUM(CR138, -CR142)</f>
        <v>7.0499999999999993E-2</v>
      </c>
      <c r="CS175" s="180">
        <f>SUM(CS140, -CS143)</f>
        <v>5.8700000000000002E-2</v>
      </c>
      <c r="CT175" s="145">
        <f>SUM(CT140, -CT143)</f>
        <v>5.91E-2</v>
      </c>
      <c r="CU175" s="119">
        <f>SUM(CU138, -CU141)</f>
        <v>6.7500000000000004E-2</v>
      </c>
      <c r="CV175" s="180">
        <f>SUM(CV140, -CV143)</f>
        <v>7.4299999999999991E-2</v>
      </c>
      <c r="CW175" s="147">
        <f>SUM(CW137, -CW142)</f>
        <v>6.7799999999999999E-2</v>
      </c>
      <c r="CX175" s="121">
        <f>SUM(CX140, -CX143)</f>
        <v>6.1100000000000008E-2</v>
      </c>
      <c r="CY175" s="180">
        <f>SUM(CY139, -CY143)</f>
        <v>4.6100000000000002E-2</v>
      </c>
      <c r="CZ175" s="147">
        <f>SUM(CZ138, -CZ142)</f>
        <v>5.6900000000000006E-2</v>
      </c>
      <c r="DA175" s="121">
        <f>SUM(DA138, -DA142)</f>
        <v>5.6000000000000001E-2</v>
      </c>
      <c r="DB175" s="188">
        <f>SUM(DB139, -DB142)</f>
        <v>6.9800000000000001E-2</v>
      </c>
      <c r="DC175" s="147">
        <f>SUM(DC141, -DC143)</f>
        <v>6.9000000000000006E-2</v>
      </c>
      <c r="DD175" s="117">
        <f>SUM(DD140, -DD143)</f>
        <v>7.4200000000000002E-2</v>
      </c>
      <c r="DE175" s="180">
        <f>SUM(DE136, -DE140)</f>
        <v>5.8599999999999999E-2</v>
      </c>
      <c r="DF175" s="145">
        <f>SUM(DF142, -DF143)</f>
        <v>5.7600000000000005E-2</v>
      </c>
      <c r="DG175" s="121">
        <f>SUM(DG136, -DG140)</f>
        <v>5.3800000000000001E-2</v>
      </c>
      <c r="DH175" s="179">
        <f>SUM(DH137, -DH141)</f>
        <v>5.7800000000000004E-2</v>
      </c>
      <c r="DI175" s="149">
        <f>SUM(DI136, -DI140)</f>
        <v>6.6600000000000006E-2</v>
      </c>
      <c r="DJ175" s="117">
        <f>SUM(DJ138, -DJ141)</f>
        <v>7.7899999999999997E-2</v>
      </c>
      <c r="DK175" s="180">
        <f>SUM(DK138, -DK141)</f>
        <v>7.6600000000000001E-2</v>
      </c>
      <c r="DL175" s="117">
        <f>SUM(DL140, -DL142)</f>
        <v>9.35E-2</v>
      </c>
      <c r="DM175" s="119">
        <f>SUM(DM136, -DM140)</f>
        <v>7.0400000000000004E-2</v>
      </c>
      <c r="DN175" s="334">
        <f>SUM(DN141, -DN142)</f>
        <v>7.2800000000000004E-2</v>
      </c>
      <c r="DO175" s="350">
        <f>SUM(DO164, -DO171,)</f>
        <v>0</v>
      </c>
      <c r="DP175" s="117">
        <f>SUM(DP142, -DP143)</f>
        <v>5.9500000000000004E-2</v>
      </c>
      <c r="DQ175" s="180">
        <f>SUM(DQ139, -DQ142)</f>
        <v>6.7799999999999999E-2</v>
      </c>
      <c r="DR175" s="121">
        <f>SUM(DR138, -DR142)</f>
        <v>8.1299999999999997E-2</v>
      </c>
      <c r="DS175" s="121">
        <f>SUM(DS138, -DS142)</f>
        <v>9.4100000000000003E-2</v>
      </c>
      <c r="DT175" s="6">
        <f t="shared" ref="DQ175:DT175" si="411">SUM(DT164, -DT171)</f>
        <v>0</v>
      </c>
      <c r="DU175" s="6">
        <f>SUM(DU164, -DU171,)</f>
        <v>0</v>
      </c>
      <c r="DV175" s="6">
        <f>SUM(DV164, -DV171,)</f>
        <v>0</v>
      </c>
      <c r="DW175" s="6">
        <f t="shared" ref="DW175:DZ175" si="412">SUM(DW164, -DW171)</f>
        <v>0</v>
      </c>
      <c r="DX175" s="6">
        <f t="shared" si="412"/>
        <v>0</v>
      </c>
      <c r="DY175" s="6">
        <f t="shared" si="412"/>
        <v>0</v>
      </c>
      <c r="DZ175" s="6">
        <f t="shared" si="412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13">SUM(EC164, -EC171)</f>
        <v>0</v>
      </c>
      <c r="ED175" s="6">
        <f t="shared" si="413"/>
        <v>0</v>
      </c>
      <c r="EE175" s="6">
        <f t="shared" si="413"/>
        <v>0</v>
      </c>
      <c r="EF175" s="6">
        <f t="shared" si="413"/>
        <v>0</v>
      </c>
      <c r="EG175" s="6">
        <f t="shared" si="413"/>
        <v>0</v>
      </c>
      <c r="EH175" s="6">
        <f t="shared" si="413"/>
        <v>0</v>
      </c>
      <c r="EI175" s="6">
        <f t="shared" si="413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14">SUM(EM164, -EM171)</f>
        <v>0</v>
      </c>
      <c r="EN175" s="6">
        <f t="shared" si="414"/>
        <v>0</v>
      </c>
      <c r="EO175" s="6">
        <f t="shared" si="414"/>
        <v>0</v>
      </c>
      <c r="EP175" s="6">
        <f t="shared" si="414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15">SUM(ES164, -ES171)</f>
        <v>0</v>
      </c>
      <c r="ET175" s="6">
        <f t="shared" si="415"/>
        <v>0</v>
      </c>
      <c r="EU175" s="6">
        <f t="shared" si="415"/>
        <v>0</v>
      </c>
      <c r="EV175" s="6">
        <f t="shared" si="415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16">SUM(EY164, -EY171)</f>
        <v>0</v>
      </c>
      <c r="EZ175" s="6">
        <f t="shared" si="416"/>
        <v>0</v>
      </c>
      <c r="FA175" s="6">
        <f t="shared" si="416"/>
        <v>0</v>
      </c>
      <c r="FB175" s="6">
        <f t="shared" si="416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17">SUM(FE164, -FE171)</f>
        <v>0</v>
      </c>
      <c r="FF175" s="6">
        <f t="shared" si="417"/>
        <v>0</v>
      </c>
      <c r="FG175" s="6">
        <f t="shared" si="417"/>
        <v>0</v>
      </c>
      <c r="FH175" s="6">
        <f t="shared" si="417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18">SUM(FK164, -FK171)</f>
        <v>0</v>
      </c>
      <c r="FL175" s="6">
        <f t="shared" si="418"/>
        <v>0</v>
      </c>
      <c r="FM175" s="6">
        <f t="shared" si="418"/>
        <v>0</v>
      </c>
      <c r="FN175" s="6">
        <f t="shared" si="418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19">SUM(FQ164, -FQ171)</f>
        <v>0</v>
      </c>
      <c r="FR175" s="6">
        <f t="shared" si="419"/>
        <v>0</v>
      </c>
      <c r="FS175" s="6">
        <f t="shared" si="419"/>
        <v>0</v>
      </c>
      <c r="FT175" s="6">
        <f t="shared" si="419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20">SUM(FW164, -FW171)</f>
        <v>0</v>
      </c>
      <c r="FX175" s="6">
        <f t="shared" si="420"/>
        <v>0</v>
      </c>
      <c r="FY175" s="6">
        <f t="shared" si="420"/>
        <v>0</v>
      </c>
      <c r="FZ175" s="6">
        <f t="shared" si="420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21">SUM(GC164, -GC171)</f>
        <v>0</v>
      </c>
      <c r="GD175" s="6">
        <f t="shared" si="421"/>
        <v>0</v>
      </c>
      <c r="GE175" s="6">
        <f t="shared" si="421"/>
        <v>0</v>
      </c>
      <c r="GF175" s="6">
        <f t="shared" si="421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22">SUM(GI164, -GI171)</f>
        <v>0</v>
      </c>
      <c r="GJ175" s="6">
        <f t="shared" si="422"/>
        <v>0</v>
      </c>
      <c r="GK175" s="6">
        <f t="shared" si="422"/>
        <v>0</v>
      </c>
      <c r="GL175" s="6">
        <f t="shared" si="422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23">SUM(GO164, -GO171)</f>
        <v>0</v>
      </c>
      <c r="GP175" s="6">
        <f t="shared" si="423"/>
        <v>0</v>
      </c>
      <c r="GQ175" s="6">
        <f t="shared" si="423"/>
        <v>0</v>
      </c>
      <c r="GR175" s="6">
        <f t="shared" si="423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24">SUM(GU164, -GU171)</f>
        <v>0</v>
      </c>
      <c r="GV175" s="6">
        <f t="shared" si="424"/>
        <v>0</v>
      </c>
      <c r="GW175" s="6">
        <f t="shared" si="424"/>
        <v>0</v>
      </c>
      <c r="GX175" s="6">
        <f t="shared" si="424"/>
        <v>0</v>
      </c>
      <c r="GY175" s="6">
        <f t="shared" si="424"/>
        <v>0</v>
      </c>
      <c r="GZ175" s="6">
        <f t="shared" si="424"/>
        <v>0</v>
      </c>
      <c r="HA175" s="6">
        <f t="shared" si="424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57" t="s">
        <v>84</v>
      </c>
      <c r="CR176" s="169" t="s">
        <v>64</v>
      </c>
      <c r="CS176" s="178" t="s">
        <v>68</v>
      </c>
      <c r="CT176" s="143" t="s">
        <v>55</v>
      </c>
      <c r="CU176" s="123" t="s">
        <v>47</v>
      </c>
      <c r="CV176" s="185" t="s">
        <v>51</v>
      </c>
      <c r="CW176" s="155" t="s">
        <v>44</v>
      </c>
      <c r="CX176" s="118" t="s">
        <v>55</v>
      </c>
      <c r="CY176" s="185" t="s">
        <v>84</v>
      </c>
      <c r="CZ176" s="155" t="s">
        <v>47</v>
      </c>
      <c r="DA176" s="120" t="s">
        <v>41</v>
      </c>
      <c r="DB176" s="185" t="s">
        <v>84</v>
      </c>
      <c r="DC176" s="143" t="s">
        <v>70</v>
      </c>
      <c r="DD176" s="123" t="s">
        <v>46</v>
      </c>
      <c r="DE176" s="200" t="s">
        <v>55</v>
      </c>
      <c r="DF176" s="159" t="s">
        <v>41</v>
      </c>
      <c r="DG176" s="122" t="s">
        <v>84</v>
      </c>
      <c r="DH176" s="183" t="s">
        <v>63</v>
      </c>
      <c r="DI176" s="143" t="s">
        <v>68</v>
      </c>
      <c r="DJ176" s="123" t="s">
        <v>48</v>
      </c>
      <c r="DK176" s="181" t="s">
        <v>42</v>
      </c>
      <c r="DL176" s="118" t="s">
        <v>68</v>
      </c>
      <c r="DM176" s="123" t="s">
        <v>48</v>
      </c>
      <c r="DN176" s="345" t="s">
        <v>54</v>
      </c>
      <c r="DO176" s="349"/>
      <c r="DP176" s="120" t="s">
        <v>38</v>
      </c>
      <c r="DQ176" s="181" t="s">
        <v>38</v>
      </c>
      <c r="DR176" s="123" t="s">
        <v>47</v>
      </c>
      <c r="DS176" s="169" t="s">
        <v>64</v>
      </c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45">
        <f>SUM(CQ141, -CQ143)</f>
        <v>5.3800000000000001E-2</v>
      </c>
      <c r="CR177" s="121">
        <f>SUM(CR141, -CR143)</f>
        <v>5.6300000000000003E-2</v>
      </c>
      <c r="CS177" s="177">
        <f>SUM(CS137, -CS140)</f>
        <v>5.7800000000000004E-2</v>
      </c>
      <c r="CT177" s="149">
        <f>SUM(CT137, -CT141)</f>
        <v>5.62E-2</v>
      </c>
      <c r="CU177" s="121">
        <f>SUM(CU139, -CU143)</f>
        <v>6.6400000000000001E-2</v>
      </c>
      <c r="CV177" s="180">
        <f>SUM(CV139, -CV142)</f>
        <v>7.2700000000000001E-2</v>
      </c>
      <c r="CW177" s="147">
        <f>SUM(CW138, -CW142)</f>
        <v>6.4899999999999999E-2</v>
      </c>
      <c r="CX177" s="119">
        <f>SUM(CX138, -CX142)</f>
        <v>5.5100000000000003E-2</v>
      </c>
      <c r="CY177" s="177">
        <f>SUM(CY140, -CY143)</f>
        <v>4.4200000000000003E-2</v>
      </c>
      <c r="CZ177" s="147">
        <f>SUM(CZ139, -CZ142)</f>
        <v>5.0600000000000006E-2</v>
      </c>
      <c r="DA177" s="121">
        <f>SUM(DA136, -DA137)</f>
        <v>4.7599999999999996E-2</v>
      </c>
      <c r="DB177" s="177">
        <f>SUM(DB140, -DB143)</f>
        <v>5.9399999999999994E-2</v>
      </c>
      <c r="DC177" s="147">
        <f>SUM(DC138, -DC142)</f>
        <v>6.3600000000000004E-2</v>
      </c>
      <c r="DD177" s="248">
        <f>SUM(DD139, -DD142)</f>
        <v>7.1099999999999997E-2</v>
      </c>
      <c r="DE177" s="179">
        <f>SUM(DE137, -DE140)</f>
        <v>5.6899999999999999E-2</v>
      </c>
      <c r="DF177" s="147">
        <f>SUM(DF136, -DF140)</f>
        <v>5.6300000000000003E-2</v>
      </c>
      <c r="DG177" s="117">
        <f>SUM(DG141, -DG142)</f>
        <v>5.1499999999999997E-2</v>
      </c>
      <c r="DH177" s="177">
        <f>SUM(DH142, -DH143)</f>
        <v>5.5299999999999995E-2</v>
      </c>
      <c r="DI177" s="145">
        <f>SUM(DI138, -DI141)</f>
        <v>6.3899999999999998E-2</v>
      </c>
      <c r="DJ177" s="121">
        <f>SUM(DJ139, -DJ141)</f>
        <v>7.5500000000000012E-2</v>
      </c>
      <c r="DK177" s="180">
        <f>SUM(DK136, -DK140)</f>
        <v>6.7799999999999999E-2</v>
      </c>
      <c r="DL177" s="117">
        <f>SUM(DL139, -DL141)</f>
        <v>7.8799999999999995E-2</v>
      </c>
      <c r="DM177" s="121">
        <f>SUM(DM138, -DM141)</f>
        <v>6.9200000000000012E-2</v>
      </c>
      <c r="DN177" s="342">
        <f>SUM(DN137, -DN141)</f>
        <v>6.5600000000000006E-2</v>
      </c>
      <c r="DO177" s="350">
        <f>SUM(DO164, -DO170)</f>
        <v>0</v>
      </c>
      <c r="DP177" s="119">
        <f>SUM(DP137, -DP141)</f>
        <v>5.7699999999999994E-2</v>
      </c>
      <c r="DQ177" s="179">
        <f>SUM(DQ137, -DQ141)</f>
        <v>6.5699999999999995E-2</v>
      </c>
      <c r="DR177" s="121">
        <f>SUM(DR139, -DR142)</f>
        <v>0.08</v>
      </c>
      <c r="DS177" s="121">
        <f>SUM(DS139, -DS142)</f>
        <v>8.5800000000000001E-2</v>
      </c>
      <c r="DT177" s="6">
        <f>SUM(DT164, -DT170)</f>
        <v>0</v>
      </c>
      <c r="DU177" s="6">
        <f>SUM(DU164, -DU170)</f>
        <v>0</v>
      </c>
      <c r="DV177" s="6">
        <f>SUM(DV164, -DV170)</f>
        <v>0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59" t="s">
        <v>42</v>
      </c>
      <c r="CR178" s="122" t="s">
        <v>57</v>
      </c>
      <c r="CS178" s="200" t="s">
        <v>53</v>
      </c>
      <c r="CT178" s="155" t="s">
        <v>47</v>
      </c>
      <c r="CU178" s="123" t="s">
        <v>46</v>
      </c>
      <c r="CV178" s="178" t="s">
        <v>55</v>
      </c>
      <c r="CW178" s="186" t="s">
        <v>54</v>
      </c>
      <c r="CX178" s="122" t="s">
        <v>51</v>
      </c>
      <c r="CY178" s="184" t="s">
        <v>46</v>
      </c>
      <c r="CZ178" s="165" t="s">
        <v>52</v>
      </c>
      <c r="DA178" s="118" t="s">
        <v>65</v>
      </c>
      <c r="DB178" s="185" t="s">
        <v>57</v>
      </c>
      <c r="DC178" s="157" t="s">
        <v>57</v>
      </c>
      <c r="DD178" s="169" t="s">
        <v>64</v>
      </c>
      <c r="DE178" s="178" t="s">
        <v>65</v>
      </c>
      <c r="DF178" s="201" t="s">
        <v>64</v>
      </c>
      <c r="DG178" s="124" t="s">
        <v>63</v>
      </c>
      <c r="DH178" s="200" t="s">
        <v>51</v>
      </c>
      <c r="DI178" s="155" t="s">
        <v>48</v>
      </c>
      <c r="DJ178" s="189" t="s">
        <v>51</v>
      </c>
      <c r="DK178" s="181" t="s">
        <v>38</v>
      </c>
      <c r="DL178" s="122" t="s">
        <v>59</v>
      </c>
      <c r="DM178" s="118" t="s">
        <v>68</v>
      </c>
      <c r="DN178" s="341" t="s">
        <v>38</v>
      </c>
      <c r="DO178" s="349"/>
      <c r="DP178" s="189" t="s">
        <v>44</v>
      </c>
      <c r="DQ178" s="181" t="s">
        <v>42</v>
      </c>
      <c r="DR178" s="120" t="s">
        <v>38</v>
      </c>
      <c r="DS178" s="189" t="s">
        <v>37</v>
      </c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47">
        <f>SUM(CQ136, -CQ137)</f>
        <v>5.33E-2</v>
      </c>
      <c r="CR179" s="117">
        <f>SUM(CR139, -CR142)</f>
        <v>5.3599999999999995E-2</v>
      </c>
      <c r="CS179" s="177">
        <f>SUM(CS141, -CS143)</f>
        <v>5.6900000000000006E-2</v>
      </c>
      <c r="CT179" s="147">
        <f>SUM(CT139, -CT142)</f>
        <v>5.5400000000000005E-2</v>
      </c>
      <c r="CU179" s="248">
        <f>SUM(CU139, -CU142)</f>
        <v>6.59E-2</v>
      </c>
      <c r="CV179" s="179">
        <f>SUM(CV140, -CV142)</f>
        <v>6.3E-2</v>
      </c>
      <c r="CW179" s="149">
        <f>SUM(CW139, -CW142)</f>
        <v>6.0200000000000004E-2</v>
      </c>
      <c r="CX179" s="121">
        <f>SUM(CX139, -CX142)</f>
        <v>4.7E-2</v>
      </c>
      <c r="CY179" s="274">
        <f>SUM(CY139, -CY142)</f>
        <v>4.2900000000000001E-2</v>
      </c>
      <c r="CZ179" s="154">
        <f>SUM(CZ141, -CZ143)</f>
        <v>4.65E-2</v>
      </c>
      <c r="DA179" s="121">
        <f>SUM(DA139, -DA142)</f>
        <v>4.5500000000000006E-2</v>
      </c>
      <c r="DB179" s="177">
        <f>SUM(DB140, -DB142)</f>
        <v>5.8900000000000001E-2</v>
      </c>
      <c r="DC179" s="145">
        <f>SUM(DC139, -DC142)</f>
        <v>5.8100000000000006E-2</v>
      </c>
      <c r="DD179" s="121">
        <f>SUM(DD141, -DD143)</f>
        <v>6.2600000000000003E-2</v>
      </c>
      <c r="DE179" s="180">
        <f>SUM(DE140, -DE142)</f>
        <v>4.9700000000000001E-2</v>
      </c>
      <c r="DF179" s="147">
        <f>SUM(DF140, -DF142)</f>
        <v>5.0799999999999998E-2</v>
      </c>
      <c r="DG179" s="117">
        <f>SUM(DG142, -DG143)</f>
        <v>4.5699999999999998E-2</v>
      </c>
      <c r="DH179" s="180">
        <f>SUM(DH137, -DH140)</f>
        <v>5.1900000000000002E-2</v>
      </c>
      <c r="DI179" s="147">
        <f>SUM(DI139, -DI141)</f>
        <v>6.0199999999999997E-2</v>
      </c>
      <c r="DJ179" s="121">
        <f>SUM(DJ136, -DJ140)</f>
        <v>6.9600000000000009E-2</v>
      </c>
      <c r="DK179" s="179">
        <f>SUM(DK136, -DK139)</f>
        <v>6.7000000000000004E-2</v>
      </c>
      <c r="DL179" s="116">
        <f>SUM(DL140, -DL141)</f>
        <v>7.6100000000000001E-2</v>
      </c>
      <c r="DM179" s="117">
        <f>SUM(DM139, -DM141)</f>
        <v>6.3100000000000003E-2</v>
      </c>
      <c r="DN179" s="342">
        <f>SUM(DN136, -DN140)</f>
        <v>6.3399999999999998E-2</v>
      </c>
      <c r="DO179" s="350">
        <f>SUM(DO164, -DO169)</f>
        <v>0</v>
      </c>
      <c r="DP179" s="121">
        <f>SUM(DP136, -DP140)</f>
        <v>4.4900000000000002E-2</v>
      </c>
      <c r="DQ179" s="180">
        <f>SUM(DQ137, -DQ140)</f>
        <v>5.1499999999999997E-2</v>
      </c>
      <c r="DR179" s="119">
        <f>SUM(DR137, -DR141)</f>
        <v>6.54E-2</v>
      </c>
      <c r="DS179" s="121">
        <f>SUM(DS136, -DS137)</f>
        <v>8.3500000000000019E-2</v>
      </c>
      <c r="DT179" s="6">
        <f>SUM(DT165, -DT171)</f>
        <v>0</v>
      </c>
      <c r="DU179" s="6">
        <f>SUM(DU164, -DU169)</f>
        <v>0</v>
      </c>
      <c r="DV179" s="6">
        <f>SUM(DV165, -DV171)</f>
        <v>0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65" t="s">
        <v>52</v>
      </c>
      <c r="CR180" s="189" t="s">
        <v>52</v>
      </c>
      <c r="CS180" s="184" t="s">
        <v>46</v>
      </c>
      <c r="CT180" s="165" t="s">
        <v>52</v>
      </c>
      <c r="CU180" s="122" t="s">
        <v>84</v>
      </c>
      <c r="CV180" s="187" t="s">
        <v>67</v>
      </c>
      <c r="CW180" s="143" t="s">
        <v>55</v>
      </c>
      <c r="CX180" s="123" t="s">
        <v>44</v>
      </c>
      <c r="CY180" s="185" t="s">
        <v>57</v>
      </c>
      <c r="CZ180" s="186" t="s">
        <v>54</v>
      </c>
      <c r="DA180" s="125" t="s">
        <v>54</v>
      </c>
      <c r="DB180" s="200" t="s">
        <v>53</v>
      </c>
      <c r="DC180" s="165" t="s">
        <v>52</v>
      </c>
      <c r="DD180" s="122" t="s">
        <v>57</v>
      </c>
      <c r="DE180" s="181" t="s">
        <v>36</v>
      </c>
      <c r="DF180" s="162" t="s">
        <v>54</v>
      </c>
      <c r="DG180" s="120" t="s">
        <v>36</v>
      </c>
      <c r="DH180" s="181" t="s">
        <v>36</v>
      </c>
      <c r="DI180" s="201" t="s">
        <v>64</v>
      </c>
      <c r="DJ180" s="120" t="s">
        <v>38</v>
      </c>
      <c r="DK180" s="187" t="s">
        <v>64</v>
      </c>
      <c r="DL180" s="120" t="s">
        <v>38</v>
      </c>
      <c r="DM180" s="120" t="s">
        <v>42</v>
      </c>
      <c r="DN180" s="333" t="s">
        <v>68</v>
      </c>
      <c r="DO180" s="349"/>
      <c r="DP180" s="122" t="s">
        <v>84</v>
      </c>
      <c r="DQ180" s="200" t="s">
        <v>44</v>
      </c>
      <c r="DR180" s="120" t="s">
        <v>42</v>
      </c>
      <c r="DS180" s="120" t="s">
        <v>42</v>
      </c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54">
        <f>SUM(CQ140, -CQ142)</f>
        <v>5.16E-2</v>
      </c>
      <c r="CR181" s="116">
        <f>SUM(CR140, -CR142)</f>
        <v>5.3199999999999997E-2</v>
      </c>
      <c r="CS181" s="274">
        <f>SUM(CS138, -CS142)</f>
        <v>5.67E-2</v>
      </c>
      <c r="CT181" s="154">
        <f>SUM(CT141, -CT143)</f>
        <v>5.0600000000000006E-2</v>
      </c>
      <c r="CU181" s="117">
        <f>SUM(CU140, -CU143)</f>
        <v>5.3200000000000004E-2</v>
      </c>
      <c r="CV181" s="188">
        <f>SUM(CV137, -CV141)</f>
        <v>4.7500000000000001E-2</v>
      </c>
      <c r="CW181" s="149">
        <f>SUM(CW140, -CW142)</f>
        <v>5.4100000000000002E-2</v>
      </c>
      <c r="CX181" s="121">
        <f>SUM(CX140, -CX142)</f>
        <v>4.4900000000000002E-2</v>
      </c>
      <c r="CY181" s="177">
        <f>SUM(CY140, -CY142)</f>
        <v>4.1000000000000002E-2</v>
      </c>
      <c r="CZ181" s="149">
        <f>SUM(CZ137, -CZ141)</f>
        <v>4.0800000000000003E-2</v>
      </c>
      <c r="DA181" s="119">
        <f>SUM(DA137, -DA141)</f>
        <v>3.9400000000000004E-2</v>
      </c>
      <c r="DB181" s="177">
        <f>SUM(DB141, -DB143)</f>
        <v>5.8299999999999998E-2</v>
      </c>
      <c r="DC181" s="154">
        <f>SUM(DC140, -DC142)</f>
        <v>5.5900000000000005E-2</v>
      </c>
      <c r="DD181" s="117">
        <f>SUM(DD140, -DD142)</f>
        <v>6.0600000000000001E-2</v>
      </c>
      <c r="DE181" s="177">
        <f>SUM(DE136, -DE139)</f>
        <v>4.9000000000000002E-2</v>
      </c>
      <c r="DF181" s="149">
        <f>SUM(DF137, -DF140)</f>
        <v>5.0200000000000002E-2</v>
      </c>
      <c r="DG181" s="117">
        <f>SUM(DG136, -DG139)</f>
        <v>4.53E-2</v>
      </c>
      <c r="DH181" s="177">
        <f>SUM(DH136, -DH139)</f>
        <v>4.9700000000000001E-2</v>
      </c>
      <c r="DI181" s="147">
        <f>SUM(DI141, -DI143)</f>
        <v>5.1299999999999998E-2</v>
      </c>
      <c r="DJ181" s="119">
        <f>SUM(DJ137, -DJ140)</f>
        <v>6.1199999999999997E-2</v>
      </c>
      <c r="DK181" s="180">
        <f>SUM(DK141, -DK143)</f>
        <v>6.1600000000000002E-2</v>
      </c>
      <c r="DL181" s="119">
        <f>SUM(DL136, -DL140)</f>
        <v>6.3899999999999998E-2</v>
      </c>
      <c r="DM181" s="121">
        <f>SUM(DM136, -DM139)</f>
        <v>5.9500000000000004E-2</v>
      </c>
      <c r="DN181" s="339">
        <f>SUM(DN138, -DN141)</f>
        <v>5.7799999999999997E-2</v>
      </c>
      <c r="DO181" s="350">
        <f>SUM(DO170, -DO177,)</f>
        <v>0</v>
      </c>
      <c r="DP181" s="117">
        <f>SUM(DP141, -DP142)</f>
        <v>3.9900000000000005E-2</v>
      </c>
      <c r="DQ181" s="180">
        <f>SUM(DQ136, -DQ139)</f>
        <v>5.1300000000000005E-2</v>
      </c>
      <c r="DR181" s="121">
        <f>SUM(DR137, -DR140)</f>
        <v>6.2400000000000004E-2</v>
      </c>
      <c r="DS181" s="121">
        <f>SUM(DS137, -DS141)</f>
        <v>6.9699999999999998E-2</v>
      </c>
      <c r="DT181" s="6">
        <f t="shared" ref="DQ181:DT181" si="425">SUM(DT170, -DT177)</f>
        <v>0</v>
      </c>
      <c r="DU181" s="6">
        <f>SUM(DU170, -DU177,)</f>
        <v>0</v>
      </c>
      <c r="DV181" s="6">
        <f>SUM(DV170, -DV177,)</f>
        <v>0</v>
      </c>
      <c r="DW181" s="6">
        <f t="shared" ref="DW181:DZ181" si="426">SUM(DW170, -DW177)</f>
        <v>0</v>
      </c>
      <c r="DX181" s="6">
        <f t="shared" si="426"/>
        <v>0</v>
      </c>
      <c r="DY181" s="6">
        <f t="shared" si="426"/>
        <v>0</v>
      </c>
      <c r="DZ181" s="6">
        <f t="shared" si="426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27">SUM(EC170, -EC177)</f>
        <v>0</v>
      </c>
      <c r="ED181" s="6">
        <f t="shared" si="427"/>
        <v>0</v>
      </c>
      <c r="EE181" s="6">
        <f t="shared" si="427"/>
        <v>0</v>
      </c>
      <c r="EF181" s="6">
        <f t="shared" si="427"/>
        <v>0</v>
      </c>
      <c r="EG181" s="6">
        <f t="shared" si="427"/>
        <v>0</v>
      </c>
      <c r="EH181" s="6">
        <f t="shared" si="427"/>
        <v>0</v>
      </c>
      <c r="EI181" s="6">
        <f t="shared" si="427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28">SUM(EM170, -EM177)</f>
        <v>0</v>
      </c>
      <c r="EN181" s="6">
        <f t="shared" si="428"/>
        <v>0</v>
      </c>
      <c r="EO181" s="6">
        <f t="shared" si="428"/>
        <v>0</v>
      </c>
      <c r="EP181" s="6">
        <f t="shared" si="428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29">SUM(ES170, -ES177)</f>
        <v>0</v>
      </c>
      <c r="ET181" s="6">
        <f t="shared" si="429"/>
        <v>0</v>
      </c>
      <c r="EU181" s="6">
        <f t="shared" si="429"/>
        <v>0</v>
      </c>
      <c r="EV181" s="6">
        <f t="shared" si="429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30">SUM(EY170, -EY177)</f>
        <v>0</v>
      </c>
      <c r="EZ181" s="6">
        <f t="shared" si="430"/>
        <v>0</v>
      </c>
      <c r="FA181" s="6">
        <f t="shared" si="430"/>
        <v>0</v>
      </c>
      <c r="FB181" s="6">
        <f t="shared" si="430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31">SUM(FE170, -FE177)</f>
        <v>0</v>
      </c>
      <c r="FF181" s="6">
        <f t="shared" si="431"/>
        <v>0</v>
      </c>
      <c r="FG181" s="6">
        <f t="shared" si="431"/>
        <v>0</v>
      </c>
      <c r="FH181" s="6">
        <f t="shared" si="431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32">SUM(FK170, -FK177)</f>
        <v>0</v>
      </c>
      <c r="FL181" s="6">
        <f t="shared" si="432"/>
        <v>0</v>
      </c>
      <c r="FM181" s="6">
        <f t="shared" si="432"/>
        <v>0</v>
      </c>
      <c r="FN181" s="6">
        <f t="shared" si="432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33">SUM(FQ170, -FQ177)</f>
        <v>0</v>
      </c>
      <c r="FR181" s="6">
        <f t="shared" si="433"/>
        <v>0</v>
      </c>
      <c r="FS181" s="6">
        <f t="shared" si="433"/>
        <v>0</v>
      </c>
      <c r="FT181" s="6">
        <f t="shared" si="433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34">SUM(FW170, -FW177)</f>
        <v>0</v>
      </c>
      <c r="FX181" s="6">
        <f t="shared" si="434"/>
        <v>0</v>
      </c>
      <c r="FY181" s="6">
        <f t="shared" si="434"/>
        <v>0</v>
      </c>
      <c r="FZ181" s="6">
        <f t="shared" si="434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35">SUM(GC170, -GC177)</f>
        <v>0</v>
      </c>
      <c r="GD181" s="6">
        <f t="shared" si="435"/>
        <v>0</v>
      </c>
      <c r="GE181" s="6">
        <f t="shared" si="435"/>
        <v>0</v>
      </c>
      <c r="GF181" s="6">
        <f t="shared" si="435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36">SUM(GI170, -GI177)</f>
        <v>0</v>
      </c>
      <c r="GJ181" s="6">
        <f t="shared" si="436"/>
        <v>0</v>
      </c>
      <c r="GK181" s="6">
        <f t="shared" si="436"/>
        <v>0</v>
      </c>
      <c r="GL181" s="6">
        <f t="shared" si="436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37">SUM(GO170, -GO177)</f>
        <v>0</v>
      </c>
      <c r="GP181" s="6">
        <f t="shared" si="437"/>
        <v>0</v>
      </c>
      <c r="GQ181" s="6">
        <f t="shared" si="437"/>
        <v>0</v>
      </c>
      <c r="GR181" s="6">
        <f t="shared" si="437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38">SUM(GU170, -GU177)</f>
        <v>0</v>
      </c>
      <c r="GV181" s="6">
        <f t="shared" si="438"/>
        <v>0</v>
      </c>
      <c r="GW181" s="6">
        <f t="shared" si="438"/>
        <v>0</v>
      </c>
      <c r="GX181" s="6">
        <f t="shared" si="438"/>
        <v>0</v>
      </c>
      <c r="GY181" s="6">
        <f t="shared" si="438"/>
        <v>0</v>
      </c>
      <c r="GZ181" s="6">
        <f t="shared" si="438"/>
        <v>0</v>
      </c>
      <c r="HA181" s="6">
        <f t="shared" si="438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43" t="s">
        <v>60</v>
      </c>
      <c r="CR182" s="118" t="s">
        <v>68</v>
      </c>
      <c r="CS182" s="178" t="s">
        <v>60</v>
      </c>
      <c r="CT182" s="143" t="s">
        <v>60</v>
      </c>
      <c r="CU182" s="123" t="s">
        <v>44</v>
      </c>
      <c r="CV182" s="184" t="s">
        <v>46</v>
      </c>
      <c r="CW182" s="153" t="s">
        <v>52</v>
      </c>
      <c r="CX182" s="118" t="s">
        <v>70</v>
      </c>
      <c r="CY182" s="178" t="s">
        <v>55</v>
      </c>
      <c r="CZ182" s="157" t="s">
        <v>84</v>
      </c>
      <c r="DA182" s="122" t="s">
        <v>84</v>
      </c>
      <c r="DB182" s="200" t="s">
        <v>52</v>
      </c>
      <c r="DC182" s="201" t="s">
        <v>67</v>
      </c>
      <c r="DD182" s="169" t="s">
        <v>67</v>
      </c>
      <c r="DE182" s="200" t="s">
        <v>44</v>
      </c>
      <c r="DF182" s="159" t="s">
        <v>36</v>
      </c>
      <c r="DG182" s="189" t="s">
        <v>51</v>
      </c>
      <c r="DH182" s="185" t="s">
        <v>84</v>
      </c>
      <c r="DI182" s="165" t="s">
        <v>51</v>
      </c>
      <c r="DJ182" s="169" t="s">
        <v>64</v>
      </c>
      <c r="DK182" s="185" t="s">
        <v>59</v>
      </c>
      <c r="DL182" s="120" t="s">
        <v>42</v>
      </c>
      <c r="DM182" s="120" t="s">
        <v>36</v>
      </c>
      <c r="DN182" s="335" t="s">
        <v>51</v>
      </c>
      <c r="DO182" s="349"/>
      <c r="DP182" s="118" t="s">
        <v>60</v>
      </c>
      <c r="DQ182" s="178" t="s">
        <v>65</v>
      </c>
      <c r="DR182" s="189" t="s">
        <v>37</v>
      </c>
      <c r="DS182" s="120" t="s">
        <v>38</v>
      </c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39">SUM(CD136, -CD137)</f>
        <v>5.4199999999999998E-2</v>
      </c>
      <c r="CE183" s="145">
        <f t="shared" si="439"/>
        <v>5.57E-2</v>
      </c>
      <c r="CF183" s="119">
        <f t="shared" si="439"/>
        <v>6.1299999999999993E-2</v>
      </c>
      <c r="CG183" s="179">
        <f t="shared" si="439"/>
        <v>6.88E-2</v>
      </c>
      <c r="CH183" s="149">
        <f t="shared" si="439"/>
        <v>6.6700000000000009E-2</v>
      </c>
      <c r="CI183" s="117">
        <f t="shared" si="439"/>
        <v>6.6099999999999992E-2</v>
      </c>
      <c r="CJ183" s="179">
        <f t="shared" si="439"/>
        <v>5.2999999999999999E-2</v>
      </c>
      <c r="CK183" s="149">
        <f t="shared" si="439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47">
        <f>SUM(CQ137, -CQ141)</f>
        <v>5.04E-2</v>
      </c>
      <c r="CR183" s="117">
        <f>SUM(CR137, -CR141)</f>
        <v>4.2300000000000004E-2</v>
      </c>
      <c r="CS183" s="180">
        <f>SUM(CS137, -CS139)</f>
        <v>4.6600000000000003E-2</v>
      </c>
      <c r="CT183" s="147">
        <f>SUM(CT137, -CT140)</f>
        <v>4.7700000000000006E-2</v>
      </c>
      <c r="CU183" s="121">
        <f>SUM(CU139, -CU141)</f>
        <v>5.28E-2</v>
      </c>
      <c r="CV183" s="274">
        <f>SUM(CV138, -CV141)</f>
        <v>4.7399999999999998E-2</v>
      </c>
      <c r="CW183" s="154">
        <f>SUM(CW141, -CW142)</f>
        <v>0.04</v>
      </c>
      <c r="CX183" s="121">
        <f>SUM(CX138, -CX141)</f>
        <v>4.2700000000000002E-2</v>
      </c>
      <c r="CY183" s="179">
        <f>SUM(CY138, -CY141)</f>
        <v>3.61E-2</v>
      </c>
      <c r="CZ183" s="145">
        <f>SUM(CZ140, -CZ142)</f>
        <v>3.9800000000000002E-2</v>
      </c>
      <c r="DA183" s="117">
        <f>SUM(DA140, -DA142)</f>
        <v>3.9100000000000003E-2</v>
      </c>
      <c r="DB183" s="176">
        <f>SUM(DB141, -DB142)</f>
        <v>5.7800000000000004E-2</v>
      </c>
      <c r="DC183" s="167">
        <f>SUM(DC141, -DC142)</f>
        <v>5.1700000000000003E-2</v>
      </c>
      <c r="DD183" s="209">
        <f>SUM(DD141, -DD142)</f>
        <v>4.9000000000000002E-2</v>
      </c>
      <c r="DE183" s="180">
        <f>SUM(DE137, -DE139)</f>
        <v>4.7300000000000002E-2</v>
      </c>
      <c r="DF183" s="145">
        <f>SUM(DF136, -DF139)</f>
        <v>4.5300000000000007E-2</v>
      </c>
      <c r="DG183" s="121">
        <f>SUM(DG137, -DG141)</f>
        <v>4.4000000000000004E-2</v>
      </c>
      <c r="DH183" s="177">
        <f>SUM(DH140, -DH142)</f>
        <v>4.6800000000000001E-2</v>
      </c>
      <c r="DI183" s="147">
        <f>SUM(DI137, -DI140)</f>
        <v>5.11E-2</v>
      </c>
      <c r="DJ183" s="121">
        <f>SUM(DJ141, -DJ143)</f>
        <v>5.7800000000000004E-2</v>
      </c>
      <c r="DK183" s="176">
        <f>SUM(DK139, -DK141)</f>
        <v>6.1600000000000002E-2</v>
      </c>
      <c r="DL183" s="121">
        <f>SUM(DL136, -DL139)</f>
        <v>6.1199999999999991E-2</v>
      </c>
      <c r="DM183" s="117">
        <f>SUM(DM136, -DM138)</f>
        <v>5.3400000000000003E-2</v>
      </c>
      <c r="DN183" s="334">
        <f>SUM(DN137, -DN140)</f>
        <v>5.2900000000000003E-2</v>
      </c>
      <c r="DO183" s="350">
        <f>SUM(DO170, -DO176)</f>
        <v>0</v>
      </c>
      <c r="DP183" s="121">
        <f>SUM(DP138, -DP141)</f>
        <v>3.7899999999999996E-2</v>
      </c>
      <c r="DQ183" s="180">
        <f>SUM(DQ140, -DQ142)</f>
        <v>4.9000000000000002E-2</v>
      </c>
      <c r="DR183" s="121">
        <f>SUM(DR136, -DR137)</f>
        <v>5.319999999999999E-2</v>
      </c>
      <c r="DS183" s="119">
        <f>SUM(DS137, -DS140)</f>
        <v>6.7500000000000004E-2</v>
      </c>
      <c r="DT183" s="6">
        <f>SUM(DT170, -DT176)</f>
        <v>0</v>
      </c>
      <c r="DU183" s="6">
        <f>SUM(DU170, -DU176)</f>
        <v>0</v>
      </c>
      <c r="DV183" s="6">
        <f>SUM(DV170, -DV176)</f>
        <v>0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57" t="s">
        <v>57</v>
      </c>
      <c r="CR184" s="169" t="s">
        <v>67</v>
      </c>
      <c r="CS184" s="185" t="s">
        <v>57</v>
      </c>
      <c r="CT184" s="186" t="s">
        <v>54</v>
      </c>
      <c r="CU184" s="122" t="s">
        <v>57</v>
      </c>
      <c r="CV184" s="185" t="s">
        <v>57</v>
      </c>
      <c r="CW184" s="165" t="s">
        <v>53</v>
      </c>
      <c r="CX184" s="169" t="s">
        <v>48</v>
      </c>
      <c r="CY184" s="187" t="s">
        <v>59</v>
      </c>
      <c r="CZ184" s="143" t="s">
        <v>55</v>
      </c>
      <c r="DA184" s="169" t="s">
        <v>59</v>
      </c>
      <c r="DB184" s="184" t="s">
        <v>44</v>
      </c>
      <c r="DC184" s="155" t="s">
        <v>48</v>
      </c>
      <c r="DD184" s="118" t="s">
        <v>68</v>
      </c>
      <c r="DE184" s="185" t="s">
        <v>84</v>
      </c>
      <c r="DF184" s="159" t="s">
        <v>42</v>
      </c>
      <c r="DG184" s="120" t="s">
        <v>42</v>
      </c>
      <c r="DH184" s="187" t="s">
        <v>64</v>
      </c>
      <c r="DI184" s="201" t="s">
        <v>67</v>
      </c>
      <c r="DJ184" s="122" t="s">
        <v>59</v>
      </c>
      <c r="DK184" s="178" t="s">
        <v>68</v>
      </c>
      <c r="DL184" s="189" t="s">
        <v>51</v>
      </c>
      <c r="DM184" s="122" t="s">
        <v>59</v>
      </c>
      <c r="DN184" s="341" t="s">
        <v>36</v>
      </c>
      <c r="DO184" s="349"/>
      <c r="DP184" s="169" t="s">
        <v>59</v>
      </c>
      <c r="DQ184" s="264" t="s">
        <v>54</v>
      </c>
      <c r="DR184" s="124" t="s">
        <v>63</v>
      </c>
      <c r="DS184" s="122" t="s">
        <v>84</v>
      </c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40">SUM(CC137, -CC141)</f>
        <v>3.7400000000000003E-2</v>
      </c>
      <c r="CD185" s="180">
        <f t="shared" si="440"/>
        <v>3.95E-2</v>
      </c>
      <c r="CE185" s="147">
        <f t="shared" si="440"/>
        <v>3.9199999999999999E-2</v>
      </c>
      <c r="CF185" s="121">
        <f t="shared" si="440"/>
        <v>5.1799999999999999E-2</v>
      </c>
      <c r="CG185" s="180">
        <f t="shared" si="440"/>
        <v>4.3900000000000002E-2</v>
      </c>
      <c r="CH185" s="147">
        <f t="shared" si="440"/>
        <v>5.2000000000000005E-2</v>
      </c>
      <c r="CI185" s="121">
        <f t="shared" si="440"/>
        <v>4.9000000000000002E-2</v>
      </c>
      <c r="CJ185" s="180">
        <f t="shared" si="440"/>
        <v>3.6900000000000002E-2</v>
      </c>
      <c r="CK185" s="147">
        <f t="shared" si="440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45">
        <f>SUM(CQ141, -CQ142)</f>
        <v>4.3699999999999996E-2</v>
      </c>
      <c r="CR185" s="209">
        <f>SUM(CR141, -CR142)</f>
        <v>3.73E-2</v>
      </c>
      <c r="CS185" s="177">
        <f>SUM(CS139, -CS142)</f>
        <v>4.5699999999999998E-2</v>
      </c>
      <c r="CT185" s="149">
        <f>SUM(CT138, -CT141)</f>
        <v>3.85E-2</v>
      </c>
      <c r="CU185" s="117">
        <f>SUM(CU140, -CU142)</f>
        <v>5.2700000000000004E-2</v>
      </c>
      <c r="CV185" s="177">
        <f>SUM(CV139, -CV141)</f>
        <v>4.3299999999999998E-2</v>
      </c>
      <c r="CW185" s="145">
        <f>SUM(CW142, -CW143)</f>
        <v>3.1600000000000003E-2</v>
      </c>
      <c r="CX185" s="121">
        <f>SUM(CX137, -CX140)</f>
        <v>3.8699999999999998E-2</v>
      </c>
      <c r="CY185" s="176">
        <f>SUM(CY137, -CY140)</f>
        <v>3.4299999999999997E-2</v>
      </c>
      <c r="CZ185" s="149">
        <f>SUM(CZ138, -CZ141)</f>
        <v>2.9600000000000001E-2</v>
      </c>
      <c r="DA185" s="116">
        <f>SUM(DA137, -DA140)</f>
        <v>3.0600000000000002E-2</v>
      </c>
      <c r="DB185" s="180">
        <f>SUM(DB137, -DB141)</f>
        <v>1.6299999999999999E-2</v>
      </c>
      <c r="DC185" s="147">
        <f>SUM(DC137, -DC141)</f>
        <v>2.0799999999999999E-2</v>
      </c>
      <c r="DD185" s="117">
        <f>SUM(DD137, -DD141)</f>
        <v>2.7699999999999999E-2</v>
      </c>
      <c r="DE185" s="177">
        <f>SUM(DE141, -DE142)</f>
        <v>4.5499999999999999E-2</v>
      </c>
      <c r="DF185" s="147">
        <f>SUM(DF136, -DF138)</f>
        <v>4.3300000000000005E-2</v>
      </c>
      <c r="DG185" s="121">
        <f>SUM(DG136, -DG138)</f>
        <v>3.9E-2</v>
      </c>
      <c r="DH185" s="180">
        <f>SUM(DH141, -DH142)</f>
        <v>4.0899999999999999E-2</v>
      </c>
      <c r="DI185" s="167">
        <f>SUM(DI141, -DI142)</f>
        <v>0.05</v>
      </c>
      <c r="DJ185" s="116">
        <f>SUM(DJ140, -DJ141)</f>
        <v>5.1200000000000002E-2</v>
      </c>
      <c r="DK185" s="177">
        <f>SUM(DK140, -DK141)</f>
        <v>6.08E-2</v>
      </c>
      <c r="DL185" s="121">
        <f>SUM(DL137, -DL140)</f>
        <v>4.6200000000000005E-2</v>
      </c>
      <c r="DM185" s="116">
        <f>SUM(DM140, -DM141)</f>
        <v>5.2200000000000003E-2</v>
      </c>
      <c r="DN185" s="339">
        <f>SUM(DN136, -DN139)</f>
        <v>5.2600000000000001E-2</v>
      </c>
      <c r="DO185" s="350">
        <f>SUM(DO170, -DO175)</f>
        <v>0</v>
      </c>
      <c r="DP185" s="116">
        <f>SUM(DP139, -DP141)</f>
        <v>3.6199999999999996E-2</v>
      </c>
      <c r="DQ185" s="179">
        <f>SUM(DQ136, -DQ138)</f>
        <v>4.8000000000000001E-2</v>
      </c>
      <c r="DR185" s="117">
        <f>SUM(DR142, -DR143)</f>
        <v>5.2300000000000006E-2</v>
      </c>
      <c r="DS185" s="117">
        <f>SUM(DS140, -DS142)</f>
        <v>5.2500000000000005E-2</v>
      </c>
      <c r="DT185" s="6">
        <f>SUM(DT171, -DT177)</f>
        <v>0</v>
      </c>
      <c r="DU185" s="6">
        <f>SUM(DU170, -DU175)</f>
        <v>0</v>
      </c>
      <c r="DV185" s="6">
        <f>SUM(DV171, -DV177)</f>
        <v>0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43" t="s">
        <v>55</v>
      </c>
      <c r="CR186" s="123" t="s">
        <v>48</v>
      </c>
      <c r="CS186" s="178" t="s">
        <v>49</v>
      </c>
      <c r="CT186" s="157" t="s">
        <v>84</v>
      </c>
      <c r="CU186" s="122" t="s">
        <v>51</v>
      </c>
      <c r="CV186" s="175" t="s">
        <v>63</v>
      </c>
      <c r="CW186" s="157" t="s">
        <v>57</v>
      </c>
      <c r="CX186" s="169" t="s">
        <v>59</v>
      </c>
      <c r="CY186" s="187" t="s">
        <v>48</v>
      </c>
      <c r="CZ186" s="201" t="s">
        <v>59</v>
      </c>
      <c r="DA186" s="189" t="s">
        <v>53</v>
      </c>
      <c r="DB186" s="184" t="s">
        <v>45</v>
      </c>
      <c r="DC186" s="153" t="s">
        <v>63</v>
      </c>
      <c r="DD186" s="261" t="s">
        <v>54</v>
      </c>
      <c r="DE186" s="183" t="s">
        <v>63</v>
      </c>
      <c r="DF186" s="157" t="s">
        <v>84</v>
      </c>
      <c r="DG186" s="261" t="s">
        <v>54</v>
      </c>
      <c r="DH186" s="200" t="s">
        <v>44</v>
      </c>
      <c r="DI186" s="159" t="s">
        <v>36</v>
      </c>
      <c r="DJ186" s="189" t="s">
        <v>44</v>
      </c>
      <c r="DK186" s="181" t="s">
        <v>36</v>
      </c>
      <c r="DL186" s="189" t="s">
        <v>55</v>
      </c>
      <c r="DM186" s="120" t="s">
        <v>37</v>
      </c>
      <c r="DN186" s="333" t="s">
        <v>60</v>
      </c>
      <c r="DO186" s="349"/>
      <c r="DP186" s="261" t="s">
        <v>54</v>
      </c>
      <c r="DQ186" s="187" t="s">
        <v>59</v>
      </c>
      <c r="DR186" s="118" t="s">
        <v>65</v>
      </c>
      <c r="DS186" s="118" t="s">
        <v>65</v>
      </c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49">
        <f>SUM(CQ137, -CQ140)</f>
        <v>4.2499999999999996E-2</v>
      </c>
      <c r="CR187" s="121">
        <f>SUM(CR138, -CR141)</f>
        <v>3.32E-2</v>
      </c>
      <c r="CS187" s="180">
        <f>SUM(CS137, -CS138)</f>
        <v>3.56E-2</v>
      </c>
      <c r="CT187" s="145">
        <f>SUM(CT140, -CT142)</f>
        <v>3.6000000000000004E-2</v>
      </c>
      <c r="CU187" s="121">
        <f>SUM(CU140, -CU141)</f>
        <v>3.9600000000000003E-2</v>
      </c>
      <c r="CV187" s="177">
        <f>SUM(CV141, -CV143)</f>
        <v>4.07E-2</v>
      </c>
      <c r="CW187" s="145">
        <f>SUM(CW137, -CW141)</f>
        <v>2.7799999999999998E-2</v>
      </c>
      <c r="CX187" s="116">
        <f>SUM(CX137, -CX139)</f>
        <v>3.6600000000000001E-2</v>
      </c>
      <c r="CY187" s="180">
        <f>SUM(CY137, -CY139)</f>
        <v>3.2399999999999998E-2</v>
      </c>
      <c r="CZ187" s="154">
        <f>SUM(CZ137, -CZ140)</f>
        <v>2.8300000000000002E-2</v>
      </c>
      <c r="DA187" s="117">
        <f>SUM(DA141, -DA142)</f>
        <v>3.0300000000000004E-2</v>
      </c>
      <c r="DB187" s="188">
        <f>SUM(DB137, -DB140)</f>
        <v>1.52E-2</v>
      </c>
      <c r="DC187" s="145">
        <f>SUM(DC142, -DC143)</f>
        <v>1.7300000000000003E-2</v>
      </c>
      <c r="DD187" s="119">
        <f>SUM(DD138, -DD141)</f>
        <v>2.7299999999999998E-2</v>
      </c>
      <c r="DE187" s="177">
        <f>SUM(DE142, -DE143)</f>
        <v>3.6600000000000001E-2</v>
      </c>
      <c r="DF187" s="145">
        <f>SUM(DF141, -DF142)</f>
        <v>4.2699999999999995E-2</v>
      </c>
      <c r="DG187" s="119">
        <f>SUM(DG137, -DG140)</f>
        <v>3.7900000000000003E-2</v>
      </c>
      <c r="DH187" s="180">
        <f>SUM(DH137, -DH139)</f>
        <v>3.95E-2</v>
      </c>
      <c r="DI187" s="145">
        <f>SUM(DI136, -DI139)</f>
        <v>4.9700000000000001E-2</v>
      </c>
      <c r="DJ187" s="121">
        <f>SUM(DJ136, -DJ139)</f>
        <v>4.53E-2</v>
      </c>
      <c r="DK187" s="177">
        <f>SUM(DK136, -DK138)</f>
        <v>5.2000000000000005E-2</v>
      </c>
      <c r="DL187" s="119">
        <f>SUM(DL137, -DL139)</f>
        <v>4.3499999999999997E-2</v>
      </c>
      <c r="DM187" s="121">
        <f>SUM(DM136, -DM137)</f>
        <v>4.8000000000000001E-2</v>
      </c>
      <c r="DN187" s="334">
        <f>SUM(DN138, -DN140)</f>
        <v>4.5100000000000001E-2</v>
      </c>
      <c r="DO187" s="350">
        <f>SUM(DO176, -DO183,)</f>
        <v>0</v>
      </c>
      <c r="DP187" s="119">
        <f>SUM(DP136, -DP139)</f>
        <v>3.5200000000000002E-2</v>
      </c>
      <c r="DQ187" s="176">
        <f>SUM(DQ138, -DQ141)</f>
        <v>3.6299999999999999E-2</v>
      </c>
      <c r="DR187" s="121">
        <f>SUM(DR140, -DR142)</f>
        <v>4.9599999999999998E-2</v>
      </c>
      <c r="DS187" s="121">
        <f>SUM(DS141, -DS142)</f>
        <v>5.0299999999999997E-2</v>
      </c>
      <c r="DT187" s="6">
        <f t="shared" ref="DQ187:DT187" si="441">SUM(DT176, -DT183)</f>
        <v>0</v>
      </c>
      <c r="DU187" s="6">
        <f>SUM(DU176, -DU183,)</f>
        <v>0</v>
      </c>
      <c r="DV187" s="6">
        <f>SUM(DV176, -DV183,)</f>
        <v>0</v>
      </c>
      <c r="DW187" s="6">
        <f t="shared" ref="DW187:DZ187" si="442">SUM(DW176, -DW183)</f>
        <v>0</v>
      </c>
      <c r="DX187" s="6">
        <f t="shared" si="442"/>
        <v>0</v>
      </c>
      <c r="DY187" s="6">
        <f t="shared" si="442"/>
        <v>0</v>
      </c>
      <c r="DZ187" s="6">
        <f t="shared" si="442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43">SUM(EC176, -EC183)</f>
        <v>0</v>
      </c>
      <c r="ED187" s="6">
        <f t="shared" si="443"/>
        <v>0</v>
      </c>
      <c r="EE187" s="6">
        <f t="shared" si="443"/>
        <v>0</v>
      </c>
      <c r="EF187" s="6">
        <f t="shared" si="443"/>
        <v>0</v>
      </c>
      <c r="EG187" s="6">
        <f t="shared" si="443"/>
        <v>0</v>
      </c>
      <c r="EH187" s="6">
        <f t="shared" si="443"/>
        <v>0</v>
      </c>
      <c r="EI187" s="6">
        <f t="shared" si="443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44">SUM(EM176, -EM183)</f>
        <v>0</v>
      </c>
      <c r="EN187" s="6">
        <f t="shared" si="444"/>
        <v>0</v>
      </c>
      <c r="EO187" s="6">
        <f t="shared" si="444"/>
        <v>0</v>
      </c>
      <c r="EP187" s="6">
        <f t="shared" si="444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45">SUM(ES176, -ES183)</f>
        <v>0</v>
      </c>
      <c r="ET187" s="6">
        <f t="shared" si="445"/>
        <v>0</v>
      </c>
      <c r="EU187" s="6">
        <f t="shared" si="445"/>
        <v>0</v>
      </c>
      <c r="EV187" s="6">
        <f t="shared" si="445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46">SUM(EY176, -EY183)</f>
        <v>0</v>
      </c>
      <c r="EZ187" s="6">
        <f t="shared" si="446"/>
        <v>0</v>
      </c>
      <c r="FA187" s="6">
        <f t="shared" si="446"/>
        <v>0</v>
      </c>
      <c r="FB187" s="6">
        <f t="shared" si="446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47">SUM(FE176, -FE183)</f>
        <v>0</v>
      </c>
      <c r="FF187" s="6">
        <f t="shared" si="447"/>
        <v>0</v>
      </c>
      <c r="FG187" s="6">
        <f t="shared" si="447"/>
        <v>0</v>
      </c>
      <c r="FH187" s="6">
        <f t="shared" si="447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48">SUM(FK176, -FK183)</f>
        <v>0</v>
      </c>
      <c r="FL187" s="6">
        <f t="shared" si="448"/>
        <v>0</v>
      </c>
      <c r="FM187" s="6">
        <f t="shared" si="448"/>
        <v>0</v>
      </c>
      <c r="FN187" s="6">
        <f t="shared" si="448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49">SUM(FQ176, -FQ183)</f>
        <v>0</v>
      </c>
      <c r="FR187" s="6">
        <f t="shared" si="449"/>
        <v>0</v>
      </c>
      <c r="FS187" s="6">
        <f t="shared" si="449"/>
        <v>0</v>
      </c>
      <c r="FT187" s="6">
        <f t="shared" si="449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50">SUM(FW176, -FW183)</f>
        <v>0</v>
      </c>
      <c r="FX187" s="6">
        <f t="shared" si="450"/>
        <v>0</v>
      </c>
      <c r="FY187" s="6">
        <f t="shared" si="450"/>
        <v>0</v>
      </c>
      <c r="FZ187" s="6">
        <f t="shared" si="450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51">SUM(GC176, -GC183)</f>
        <v>0</v>
      </c>
      <c r="GD187" s="6">
        <f t="shared" si="451"/>
        <v>0</v>
      </c>
      <c r="GE187" s="6">
        <f t="shared" si="451"/>
        <v>0</v>
      </c>
      <c r="GF187" s="6">
        <f t="shared" si="451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52">SUM(GI176, -GI183)</f>
        <v>0</v>
      </c>
      <c r="GJ187" s="6">
        <f t="shared" si="452"/>
        <v>0</v>
      </c>
      <c r="GK187" s="6">
        <f t="shared" si="452"/>
        <v>0</v>
      </c>
      <c r="GL187" s="6">
        <f t="shared" si="452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53">SUM(GO176, -GO183)</f>
        <v>0</v>
      </c>
      <c r="GP187" s="6">
        <f t="shared" si="453"/>
        <v>0</v>
      </c>
      <c r="GQ187" s="6">
        <f t="shared" si="453"/>
        <v>0</v>
      </c>
      <c r="GR187" s="6">
        <f t="shared" si="453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54">SUM(GU176, -GU183)</f>
        <v>0</v>
      </c>
      <c r="GV187" s="6">
        <f t="shared" si="454"/>
        <v>0</v>
      </c>
      <c r="GW187" s="6">
        <f t="shared" si="454"/>
        <v>0</v>
      </c>
      <c r="GX187" s="6">
        <f t="shared" si="454"/>
        <v>0</v>
      </c>
      <c r="GY187" s="6">
        <f t="shared" si="454"/>
        <v>0</v>
      </c>
      <c r="GZ187" s="6">
        <f t="shared" si="454"/>
        <v>0</v>
      </c>
      <c r="HA187" s="6">
        <f t="shared" si="454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43" t="s">
        <v>68</v>
      </c>
      <c r="CR188" s="118" t="s">
        <v>55</v>
      </c>
      <c r="CS188" s="187" t="s">
        <v>67</v>
      </c>
      <c r="CT188" s="201" t="s">
        <v>59</v>
      </c>
      <c r="CU188" s="118" t="s">
        <v>60</v>
      </c>
      <c r="CV188" s="178" t="s">
        <v>70</v>
      </c>
      <c r="CW188" s="155" t="s">
        <v>46</v>
      </c>
      <c r="CX188" s="122" t="s">
        <v>57</v>
      </c>
      <c r="CY188" s="200" t="s">
        <v>53</v>
      </c>
      <c r="CZ188" s="165" t="s">
        <v>53</v>
      </c>
      <c r="DA188" s="124" t="s">
        <v>63</v>
      </c>
      <c r="DB188" s="178" t="s">
        <v>55</v>
      </c>
      <c r="DC188" s="155" t="s">
        <v>44</v>
      </c>
      <c r="DD188" s="123" t="s">
        <v>48</v>
      </c>
      <c r="DE188" s="181" t="s">
        <v>41</v>
      </c>
      <c r="DF188" s="165" t="s">
        <v>44</v>
      </c>
      <c r="DG188" s="189" t="s">
        <v>44</v>
      </c>
      <c r="DH188" s="181" t="s">
        <v>42</v>
      </c>
      <c r="DI188" s="159" t="s">
        <v>42</v>
      </c>
      <c r="DJ188" s="189" t="s">
        <v>55</v>
      </c>
      <c r="DK188" s="200" t="s">
        <v>55</v>
      </c>
      <c r="DL188" s="120" t="s">
        <v>36</v>
      </c>
      <c r="DM188" s="169" t="s">
        <v>67</v>
      </c>
      <c r="DN188" s="335" t="s">
        <v>44</v>
      </c>
      <c r="DO188" s="349"/>
      <c r="DP188" s="189" t="s">
        <v>55</v>
      </c>
      <c r="DQ188" s="185" t="s">
        <v>84</v>
      </c>
      <c r="DR188" s="122" t="s">
        <v>84</v>
      </c>
      <c r="DS188" s="124" t="s">
        <v>63</v>
      </c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45">
        <f>SUM(CQ137, -CQ139)</f>
        <v>3.4999999999999996E-2</v>
      </c>
      <c r="CR189" s="119">
        <f>SUM(CR137, -CR140)</f>
        <v>2.64E-2</v>
      </c>
      <c r="CS189" s="188">
        <f>SUM(CS140, -CS142)</f>
        <v>3.4500000000000003E-2</v>
      </c>
      <c r="CT189" s="154">
        <f>SUM(CT138, -CT140)</f>
        <v>0.03</v>
      </c>
      <c r="CU189" s="121">
        <f>SUM(CU137, -CU140)</f>
        <v>3.5299999999999998E-2</v>
      </c>
      <c r="CV189" s="180">
        <f>SUM(CV140, -CV141)</f>
        <v>3.3599999999999998E-2</v>
      </c>
      <c r="CW189" s="247">
        <f>SUM(CW138, -CW141)</f>
        <v>2.4899999999999999E-2</v>
      </c>
      <c r="CX189" s="117">
        <f>SUM(CX139, -CX141)</f>
        <v>3.4599999999999999E-2</v>
      </c>
      <c r="CY189" s="177">
        <f>SUM(CY141, -CY143)</f>
        <v>2.6500000000000003E-2</v>
      </c>
      <c r="CZ189" s="145">
        <f>SUM(CZ141, -CZ142)</f>
        <v>2.7300000000000001E-2</v>
      </c>
      <c r="DA189" s="117">
        <f>SUM(DA142, -DA143)</f>
        <v>2.7499999999999997E-2</v>
      </c>
      <c r="DB189" s="179">
        <f>SUM(DB138, -DB141)</f>
        <v>1.34E-2</v>
      </c>
      <c r="DC189" s="147">
        <f>SUM(DC137, -DC140)</f>
        <v>1.66E-2</v>
      </c>
      <c r="DD189" s="121">
        <f>SUM(DD139, -DD141)</f>
        <v>2.2100000000000002E-2</v>
      </c>
      <c r="DE189" s="180">
        <f>SUM(DE136, -DE138)</f>
        <v>3.6299999999999999E-2</v>
      </c>
      <c r="DF189" s="147">
        <f>SUM(DF137, -DF139)</f>
        <v>3.9199999999999999E-2</v>
      </c>
      <c r="DG189" s="121">
        <f>SUM(DG137, -DG139)</f>
        <v>2.9400000000000003E-2</v>
      </c>
      <c r="DH189" s="180">
        <f>SUM(DH136, -DH138)</f>
        <v>3.7700000000000004E-2</v>
      </c>
      <c r="DI189" s="147">
        <f>SUM(DI136, -DI138)</f>
        <v>4.5999999999999999E-2</v>
      </c>
      <c r="DJ189" s="119">
        <f>SUM(DJ136, -DJ138)</f>
        <v>4.2900000000000001E-2</v>
      </c>
      <c r="DK189" s="179">
        <f>SUM(DK137, -DK140)</f>
        <v>4.7199999999999999E-2</v>
      </c>
      <c r="DL189" s="117">
        <f>SUM(DL136, -DL138)</f>
        <v>4.1099999999999991E-2</v>
      </c>
      <c r="DM189" s="209">
        <f>SUM(DM141, -DM143)</f>
        <v>4.5199999999999997E-2</v>
      </c>
      <c r="DN189" s="334">
        <f>SUM(DN137, -DN139)</f>
        <v>4.2099999999999999E-2</v>
      </c>
      <c r="DO189" s="350">
        <f>SUM(DO176, -DO182)</f>
        <v>0</v>
      </c>
      <c r="DP189" s="119">
        <f>SUM(DP136, -DP138)</f>
        <v>3.3500000000000002E-2</v>
      </c>
      <c r="DQ189" s="177">
        <f>SUM(DQ141, -DQ142)</f>
        <v>3.4799999999999998E-2</v>
      </c>
      <c r="DR189" s="117">
        <f>SUM(DR141, -DR142)</f>
        <v>4.6600000000000003E-2</v>
      </c>
      <c r="DS189" s="117">
        <f>SUM(DS142, -DS143)</f>
        <v>4.7799999999999995E-2</v>
      </c>
      <c r="DT189" s="6">
        <f>SUM(DT176, -DT182)</f>
        <v>0</v>
      </c>
      <c r="DU189" s="6">
        <f>SUM(DU176, -DU182)</f>
        <v>0</v>
      </c>
      <c r="DV189" s="6">
        <f>SUM(DV176, -DV182)</f>
        <v>0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55" t="s">
        <v>45</v>
      </c>
      <c r="CR190" s="118" t="s">
        <v>60</v>
      </c>
      <c r="CS190" s="200" t="s">
        <v>52</v>
      </c>
      <c r="CT190" s="143" t="s">
        <v>49</v>
      </c>
      <c r="CU190" s="169" t="s">
        <v>59</v>
      </c>
      <c r="CV190" s="175" t="s">
        <v>52</v>
      </c>
      <c r="CW190" s="201" t="s">
        <v>67</v>
      </c>
      <c r="CX190" s="123" t="s">
        <v>46</v>
      </c>
      <c r="CY190" s="200" t="s">
        <v>52</v>
      </c>
      <c r="CZ190" s="155" t="s">
        <v>44</v>
      </c>
      <c r="DA190" s="123" t="s">
        <v>44</v>
      </c>
      <c r="DB190" s="178" t="s">
        <v>60</v>
      </c>
      <c r="DC190" s="155" t="s">
        <v>45</v>
      </c>
      <c r="DD190" s="118" t="s">
        <v>60</v>
      </c>
      <c r="DE190" s="264" t="s">
        <v>54</v>
      </c>
      <c r="DF190" s="165" t="s">
        <v>55</v>
      </c>
      <c r="DG190" s="189" t="s">
        <v>55</v>
      </c>
      <c r="DH190" s="178" t="s">
        <v>68</v>
      </c>
      <c r="DI190" s="157" t="s">
        <v>59</v>
      </c>
      <c r="DJ190" s="169" t="s">
        <v>67</v>
      </c>
      <c r="DK190" s="200" t="s">
        <v>51</v>
      </c>
      <c r="DL190" s="169" t="s">
        <v>64</v>
      </c>
      <c r="DM190" s="169" t="s">
        <v>64</v>
      </c>
      <c r="DN190" s="333" t="s">
        <v>49</v>
      </c>
      <c r="DO190" s="349"/>
      <c r="DP190" s="120" t="s">
        <v>36</v>
      </c>
      <c r="DQ190" s="184" t="s">
        <v>45</v>
      </c>
      <c r="DR190" s="169" t="s">
        <v>59</v>
      </c>
      <c r="DS190" s="123" t="s">
        <v>49</v>
      </c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167">
        <f>SUM(CQ138, -CQ141)</f>
        <v>3.2899999999999999E-2</v>
      </c>
      <c r="CR191" s="121">
        <f>SUM(CR137, -CR139)</f>
        <v>2.5999999999999999E-2</v>
      </c>
      <c r="CS191" s="176">
        <f>SUM(CS141, -CS142)</f>
        <v>3.27E-2</v>
      </c>
      <c r="CT191" s="147">
        <f>SUM(CT137, -CT139)</f>
        <v>2.8300000000000002E-2</v>
      </c>
      <c r="CU191" s="116">
        <f>SUM(CU138, -CU140)</f>
        <v>2.7900000000000001E-2</v>
      </c>
      <c r="CV191" s="176">
        <f>SUM(CV141, -CV142)</f>
        <v>2.9399999999999999E-2</v>
      </c>
      <c r="CW191" s="167">
        <f>SUM(CW139, -CW141)</f>
        <v>2.0199999999999999E-2</v>
      </c>
      <c r="CX191" s="248">
        <f>SUM(CX140, -CX141)</f>
        <v>3.2500000000000001E-2</v>
      </c>
      <c r="CY191" s="176">
        <f>SUM(CY141, -CY142)</f>
        <v>2.3300000000000001E-2</v>
      </c>
      <c r="CZ191" s="147">
        <f>SUM(CZ139, -CZ141)</f>
        <v>2.3300000000000001E-2</v>
      </c>
      <c r="DA191" s="121">
        <f>SUM(DA138, -DA141)</f>
        <v>2.5700000000000001E-2</v>
      </c>
      <c r="DB191" s="180">
        <f>SUM(DB138, -DB140)</f>
        <v>1.23E-2</v>
      </c>
      <c r="DC191" s="167">
        <f>SUM(DC137, -DC139)</f>
        <v>1.44E-2</v>
      </c>
      <c r="DD191" s="121">
        <f>SUM(DD137, -DD140)</f>
        <v>1.61E-2</v>
      </c>
      <c r="DE191" s="179">
        <f>SUM(DE137, -DE138)</f>
        <v>3.4600000000000006E-2</v>
      </c>
      <c r="DF191" s="149">
        <f>SUM(DF137, -DF138)</f>
        <v>3.7199999999999997E-2</v>
      </c>
      <c r="DG191" s="119">
        <f>SUM(DG137, -DG138)</f>
        <v>2.3100000000000002E-2</v>
      </c>
      <c r="DH191" s="177">
        <f>SUM(DH138, -DH141)</f>
        <v>3.0300000000000001E-2</v>
      </c>
      <c r="DI191" s="154">
        <f>SUM(DI140, -DI141)</f>
        <v>4.3299999999999998E-2</v>
      </c>
      <c r="DJ191" s="209">
        <f>SUM(DJ141, -DJ142)</f>
        <v>4.2399999999999993E-2</v>
      </c>
      <c r="DK191" s="180">
        <f>SUM(DK137, -DK139)</f>
        <v>4.6399999999999997E-2</v>
      </c>
      <c r="DL191" s="121">
        <f>SUM(DL141, -DL143)</f>
        <v>2.4299999999999995E-2</v>
      </c>
      <c r="DM191" s="121">
        <f>SUM(DM141, -DM142)</f>
        <v>4.2900000000000001E-2</v>
      </c>
      <c r="DN191" s="334">
        <f>SUM(DN138, -DN139)</f>
        <v>3.4299999999999997E-2</v>
      </c>
      <c r="DO191" s="350">
        <f>SUM(DO176, -DO181)</f>
        <v>0</v>
      </c>
      <c r="DP191" s="117">
        <f>SUM(DP137, -DP140)</f>
        <v>3.1199999999999999E-2</v>
      </c>
      <c r="DQ191" s="188">
        <f>SUM(DQ139, -DQ141)</f>
        <v>3.3000000000000002E-2</v>
      </c>
      <c r="DR191" s="116">
        <f>SUM(DR138, -DR141)</f>
        <v>3.4700000000000002E-2</v>
      </c>
      <c r="DS191" s="121">
        <f>SUM(DS138, -DS141)</f>
        <v>4.3799999999999999E-2</v>
      </c>
      <c r="DT191" s="6">
        <f>SUM(DT177, -DT183)</f>
        <v>0</v>
      </c>
      <c r="DU191" s="6">
        <f>SUM(DU176, -DU181)</f>
        <v>0</v>
      </c>
      <c r="DV191" s="6">
        <f>SUM(DV177, -DV183)</f>
        <v>0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55" t="s">
        <v>44</v>
      </c>
      <c r="CR192" s="115" t="s">
        <v>63</v>
      </c>
      <c r="CS192" s="175" t="s">
        <v>63</v>
      </c>
      <c r="CT192" s="155" t="s">
        <v>44</v>
      </c>
      <c r="CU192" s="118" t="s">
        <v>49</v>
      </c>
      <c r="CV192" s="187" t="s">
        <v>68</v>
      </c>
      <c r="CW192" s="143" t="s">
        <v>70</v>
      </c>
      <c r="CX192" s="115" t="s">
        <v>63</v>
      </c>
      <c r="CY192" s="184" t="s">
        <v>44</v>
      </c>
      <c r="CZ192" s="164" t="s">
        <v>63</v>
      </c>
      <c r="DA192" s="169" t="s">
        <v>68</v>
      </c>
      <c r="DB192" s="182" t="s">
        <v>54</v>
      </c>
      <c r="DC192" s="143" t="s">
        <v>68</v>
      </c>
      <c r="DD192" s="189" t="s">
        <v>51</v>
      </c>
      <c r="DE192" s="187" t="s">
        <v>59</v>
      </c>
      <c r="DF192" s="143" t="s">
        <v>60</v>
      </c>
      <c r="DG192" s="118" t="s">
        <v>60</v>
      </c>
      <c r="DH192" s="200" t="s">
        <v>55</v>
      </c>
      <c r="DI192" s="165" t="s">
        <v>44</v>
      </c>
      <c r="DJ192" s="120" t="s">
        <v>36</v>
      </c>
      <c r="DK192" s="175" t="s">
        <v>63</v>
      </c>
      <c r="DL192" s="189" t="s">
        <v>44</v>
      </c>
      <c r="DM192" s="189" t="s">
        <v>51</v>
      </c>
      <c r="DN192" s="343" t="s">
        <v>48</v>
      </c>
      <c r="DO192" s="349"/>
      <c r="DP192" s="123" t="s">
        <v>45</v>
      </c>
      <c r="DQ192" s="181" t="s">
        <v>36</v>
      </c>
      <c r="DR192" s="123" t="s">
        <v>45</v>
      </c>
      <c r="DS192" s="123" t="s">
        <v>45</v>
      </c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47">
        <f>SUM(CQ138, -CQ140)</f>
        <v>2.5000000000000001E-2</v>
      </c>
      <c r="CR193" s="117">
        <f>SUM(CR142, -CR143)</f>
        <v>1.9000000000000003E-2</v>
      </c>
      <c r="CS193" s="177">
        <f>SUM(CS142, -CS143)</f>
        <v>2.4200000000000006E-2</v>
      </c>
      <c r="CT193" s="147">
        <f>SUM(CT139, -CT141)</f>
        <v>2.7900000000000001E-2</v>
      </c>
      <c r="CU193" s="121">
        <f>SUM(CU137, -CU139)</f>
        <v>2.2100000000000002E-2</v>
      </c>
      <c r="CV193" s="177">
        <f>SUM(CV137, -CV140)</f>
        <v>1.3900000000000001E-2</v>
      </c>
      <c r="CW193" s="147">
        <f>SUM(CW140, -CW141)</f>
        <v>1.41E-2</v>
      </c>
      <c r="CX193" s="117">
        <f>SUM(CX141, -CX143)</f>
        <v>2.8600000000000007E-2</v>
      </c>
      <c r="CY193" s="180">
        <f>SUM(CY139, -CY141)</f>
        <v>1.9599999999999999E-2</v>
      </c>
      <c r="CZ193" s="145">
        <f>SUM(CZ142, -CZ143)</f>
        <v>1.9199999999999995E-2</v>
      </c>
      <c r="DA193" s="117">
        <f>SUM(DA137, -DA139)</f>
        <v>2.4200000000000003E-2</v>
      </c>
      <c r="DB193" s="179">
        <f>SUM(DB139, -DB141)</f>
        <v>1.2E-2</v>
      </c>
      <c r="DC193" s="145">
        <f>SUM(DC138, -DC141)</f>
        <v>1.1899999999999999E-2</v>
      </c>
      <c r="DD193" s="121">
        <f>SUM(DD138, -DD140)</f>
        <v>1.5699999999999999E-2</v>
      </c>
      <c r="DE193" s="176">
        <f>SUM(DE138, -DE141)</f>
        <v>2.6499999999999999E-2</v>
      </c>
      <c r="DF193" s="147">
        <f>SUM(DF138, -DF141)</f>
        <v>2.1100000000000001E-2</v>
      </c>
      <c r="DG193" s="121">
        <f>SUM(DG138, -DG141)</f>
        <v>2.0899999999999998E-2</v>
      </c>
      <c r="DH193" s="179">
        <f>SUM(DH137, -DH138)</f>
        <v>2.7500000000000004E-2</v>
      </c>
      <c r="DI193" s="147">
        <f>SUM(DI137, -DI139)</f>
        <v>3.4200000000000001E-2</v>
      </c>
      <c r="DJ193" s="117">
        <f>SUM(DJ137, -DJ139)</f>
        <v>3.6899999999999995E-2</v>
      </c>
      <c r="DK193" s="177">
        <f>SUM(DK142, -DK143)</f>
        <v>3.6400000000000002E-2</v>
      </c>
      <c r="DL193" s="121">
        <f>SUM(DL137, -DL138)</f>
        <v>2.3399999999999997E-2</v>
      </c>
      <c r="DM193" s="121">
        <f>SUM(DM137, -DM140)</f>
        <v>2.2400000000000003E-2</v>
      </c>
      <c r="DN193" s="334">
        <f>SUM(DN139, -DN141)</f>
        <v>2.35E-2</v>
      </c>
      <c r="DO193" s="350">
        <f>SUM(DO182, -DO189,)</f>
        <v>0</v>
      </c>
      <c r="DP193" s="209">
        <f>SUM(DP140, -DP141)</f>
        <v>2.6499999999999999E-2</v>
      </c>
      <c r="DQ193" s="177">
        <f>SUM(DQ137, -DQ139)</f>
        <v>3.27E-2</v>
      </c>
      <c r="DR193" s="209">
        <f>SUM(DR139, -DR141)</f>
        <v>3.3399999999999999E-2</v>
      </c>
      <c r="DS193" s="209">
        <f>SUM(DS138, -DS140)</f>
        <v>4.1599999999999998E-2</v>
      </c>
      <c r="DT193" s="6">
        <f t="shared" ref="DQ193:DT193" si="455">SUM(DT182, -DT189)</f>
        <v>0</v>
      </c>
      <c r="DU193" s="6">
        <f>SUM(DU182, -DU189,)</f>
        <v>0</v>
      </c>
      <c r="DV193" s="6">
        <f>SUM(DV182, -DV189,)</f>
        <v>0</v>
      </c>
      <c r="DW193" s="6">
        <f t="shared" ref="DW193:DZ193" si="456">SUM(DW182, -DW189)</f>
        <v>0</v>
      </c>
      <c r="DX193" s="6">
        <f t="shared" si="456"/>
        <v>0</v>
      </c>
      <c r="DY193" s="6">
        <f t="shared" si="456"/>
        <v>0</v>
      </c>
      <c r="DZ193" s="6">
        <f t="shared" si="456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57">SUM(EC182, -EC189)</f>
        <v>0</v>
      </c>
      <c r="ED193" s="6">
        <f t="shared" si="457"/>
        <v>0</v>
      </c>
      <c r="EE193" s="6">
        <f t="shared" si="457"/>
        <v>0</v>
      </c>
      <c r="EF193" s="6">
        <f t="shared" si="457"/>
        <v>0</v>
      </c>
      <c r="EG193" s="6">
        <f t="shared" si="457"/>
        <v>0</v>
      </c>
      <c r="EH193" s="6">
        <f t="shared" si="457"/>
        <v>0</v>
      </c>
      <c r="EI193" s="6">
        <f t="shared" si="457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58">SUM(EM182, -EM189)</f>
        <v>0</v>
      </c>
      <c r="EN193" s="6">
        <f t="shared" si="458"/>
        <v>0</v>
      </c>
      <c r="EO193" s="6">
        <f t="shared" si="458"/>
        <v>0</v>
      </c>
      <c r="EP193" s="6">
        <f t="shared" si="458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59">SUM(ES182, -ES189)</f>
        <v>0</v>
      </c>
      <c r="ET193" s="6">
        <f t="shared" si="459"/>
        <v>0</v>
      </c>
      <c r="EU193" s="6">
        <f t="shared" si="459"/>
        <v>0</v>
      </c>
      <c r="EV193" s="6">
        <f t="shared" si="459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60">SUM(EY182, -EY189)</f>
        <v>0</v>
      </c>
      <c r="EZ193" s="6">
        <f t="shared" si="460"/>
        <v>0</v>
      </c>
      <c r="FA193" s="6">
        <f t="shared" si="460"/>
        <v>0</v>
      </c>
      <c r="FB193" s="6">
        <f t="shared" si="460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61">SUM(FE182, -FE189)</f>
        <v>0</v>
      </c>
      <c r="FF193" s="6">
        <f t="shared" si="461"/>
        <v>0</v>
      </c>
      <c r="FG193" s="6">
        <f t="shared" si="461"/>
        <v>0</v>
      </c>
      <c r="FH193" s="6">
        <f t="shared" si="461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62">SUM(FK182, -FK189)</f>
        <v>0</v>
      </c>
      <c r="FL193" s="6">
        <f t="shared" si="462"/>
        <v>0</v>
      </c>
      <c r="FM193" s="6">
        <f t="shared" si="462"/>
        <v>0</v>
      </c>
      <c r="FN193" s="6">
        <f t="shared" si="462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63">SUM(FQ182, -FQ189)</f>
        <v>0</v>
      </c>
      <c r="FR193" s="6">
        <f t="shared" si="463"/>
        <v>0</v>
      </c>
      <c r="FS193" s="6">
        <f t="shared" si="463"/>
        <v>0</v>
      </c>
      <c r="FT193" s="6">
        <f t="shared" si="463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64">SUM(FW182, -FW189)</f>
        <v>0</v>
      </c>
      <c r="FX193" s="6">
        <f t="shared" si="464"/>
        <v>0</v>
      </c>
      <c r="FY193" s="6">
        <f t="shared" si="464"/>
        <v>0</v>
      </c>
      <c r="FZ193" s="6">
        <f t="shared" si="464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65">SUM(GC182, -GC189)</f>
        <v>0</v>
      </c>
      <c r="GD193" s="6">
        <f t="shared" si="465"/>
        <v>0</v>
      </c>
      <c r="GE193" s="6">
        <f t="shared" si="465"/>
        <v>0</v>
      </c>
      <c r="GF193" s="6">
        <f t="shared" si="465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66">SUM(GI182, -GI189)</f>
        <v>0</v>
      </c>
      <c r="GJ193" s="6">
        <f t="shared" si="466"/>
        <v>0</v>
      </c>
      <c r="GK193" s="6">
        <f t="shared" si="466"/>
        <v>0</v>
      </c>
      <c r="GL193" s="6">
        <f t="shared" si="466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67">SUM(GO182, -GO189)</f>
        <v>0</v>
      </c>
      <c r="GP193" s="6">
        <f t="shared" si="467"/>
        <v>0</v>
      </c>
      <c r="GQ193" s="6">
        <f t="shared" si="467"/>
        <v>0</v>
      </c>
      <c r="GR193" s="6">
        <f t="shared" si="467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68">SUM(GU182, -GU189)</f>
        <v>0</v>
      </c>
      <c r="GV193" s="6">
        <f t="shared" si="468"/>
        <v>0</v>
      </c>
      <c r="GW193" s="6">
        <f t="shared" si="468"/>
        <v>0</v>
      </c>
      <c r="GX193" s="6">
        <f t="shared" si="468"/>
        <v>0</v>
      </c>
      <c r="GY193" s="6">
        <f t="shared" si="468"/>
        <v>0</v>
      </c>
      <c r="GZ193" s="6">
        <f t="shared" si="468"/>
        <v>0</v>
      </c>
      <c r="HA193" s="6">
        <f t="shared" si="468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55" t="s">
        <v>48</v>
      </c>
      <c r="CR194" s="123" t="s">
        <v>44</v>
      </c>
      <c r="CS194" s="184" t="s">
        <v>44</v>
      </c>
      <c r="CT194" s="165" t="s">
        <v>53</v>
      </c>
      <c r="CU194" s="169" t="s">
        <v>48</v>
      </c>
      <c r="CV194" s="184" t="s">
        <v>49</v>
      </c>
      <c r="CW194" s="157" t="s">
        <v>60</v>
      </c>
      <c r="CX194" s="169" t="s">
        <v>68</v>
      </c>
      <c r="CY194" s="178" t="s">
        <v>60</v>
      </c>
      <c r="CZ194" s="201" t="s">
        <v>48</v>
      </c>
      <c r="DA194" s="123" t="s">
        <v>45</v>
      </c>
      <c r="DB194" s="187" t="s">
        <v>59</v>
      </c>
      <c r="DC194" s="155" t="s">
        <v>49</v>
      </c>
      <c r="DD194" s="115" t="s">
        <v>63</v>
      </c>
      <c r="DE194" s="187" t="s">
        <v>68</v>
      </c>
      <c r="DF194" s="155" t="s">
        <v>45</v>
      </c>
      <c r="DG194" s="120" t="s">
        <v>37</v>
      </c>
      <c r="DH194" s="178" t="s">
        <v>60</v>
      </c>
      <c r="DI194" s="165" t="s">
        <v>55</v>
      </c>
      <c r="DJ194" s="120" t="s">
        <v>42</v>
      </c>
      <c r="DK194" s="200" t="s">
        <v>44</v>
      </c>
      <c r="DL194" s="123" t="s">
        <v>45</v>
      </c>
      <c r="DM194" s="123" t="s">
        <v>45</v>
      </c>
      <c r="DN194" s="341" t="s">
        <v>42</v>
      </c>
      <c r="DO194" s="349"/>
      <c r="DP194" s="120" t="s">
        <v>41</v>
      </c>
      <c r="DQ194" s="181" t="s">
        <v>41</v>
      </c>
      <c r="DR194" s="120" t="s">
        <v>36</v>
      </c>
      <c r="DS194" s="169" t="s">
        <v>68</v>
      </c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47">
        <f>SUM(CQ138, -CQ139)</f>
        <v>1.7500000000000002E-2</v>
      </c>
      <c r="CR195" s="121">
        <f>SUM(CR138, -CR140)</f>
        <v>1.7299999999999999E-2</v>
      </c>
      <c r="CS195" s="180">
        <f>SUM(CS138, -CS141)</f>
        <v>2.4E-2</v>
      </c>
      <c r="CT195" s="145">
        <f>SUM(CT141, -CT142)</f>
        <v>2.75E-2</v>
      </c>
      <c r="CU195" s="121">
        <f>SUM(CU138, -CU139)</f>
        <v>1.4700000000000001E-2</v>
      </c>
      <c r="CV195" s="180">
        <f>SUM(CV138, -CV140)</f>
        <v>1.3800000000000002E-2</v>
      </c>
      <c r="CW195" s="147">
        <f>SUM(CW137, -CW140)</f>
        <v>1.37E-2</v>
      </c>
      <c r="CX195" s="117">
        <f>SUM(CX137, -CX138)</f>
        <v>2.8500000000000001E-2</v>
      </c>
      <c r="CY195" s="180">
        <f>SUM(CY138, -CY140)</f>
        <v>1.84E-2</v>
      </c>
      <c r="CZ195" s="147">
        <f>SUM(CZ137, -CZ139)</f>
        <v>1.7500000000000002E-2</v>
      </c>
      <c r="DA195" s="209">
        <f>SUM(DA138, -DA140)</f>
        <v>1.6899999999999998E-2</v>
      </c>
      <c r="DB195" s="176">
        <f>SUM(DB139, -DB140)</f>
        <v>1.09E-2</v>
      </c>
      <c r="DC195" s="147">
        <f>SUM(DC137, -DC138)</f>
        <v>8.8999999999999999E-3</v>
      </c>
      <c r="DD195" s="117">
        <f>SUM(DD142, -DD143)</f>
        <v>1.3600000000000001E-2</v>
      </c>
      <c r="DE195" s="177">
        <f>SUM(DE138, -DE140)</f>
        <v>2.23E-2</v>
      </c>
      <c r="DF195" s="167">
        <f>SUM(DF139, -DF141)</f>
        <v>1.9099999999999999E-2</v>
      </c>
      <c r="DG195" s="121">
        <f>SUM(DG136, -DG137)</f>
        <v>1.5899999999999997E-2</v>
      </c>
      <c r="DH195" s="180">
        <f>SUM(DH138, -DH140)</f>
        <v>2.4399999999999998E-2</v>
      </c>
      <c r="DI195" s="149">
        <f>SUM(DI137, -DI138)</f>
        <v>3.0500000000000003E-2</v>
      </c>
      <c r="DJ195" s="121">
        <f>SUM(DJ137, -DJ138)</f>
        <v>3.4499999999999996E-2</v>
      </c>
      <c r="DK195" s="180">
        <f>SUM(DK137, -DK138)</f>
        <v>3.1399999999999997E-2</v>
      </c>
      <c r="DL195" s="209">
        <f>SUM(DL138, -DL140)</f>
        <v>2.2800000000000004E-2</v>
      </c>
      <c r="DM195" s="209">
        <f>SUM(DM138, -DM140)</f>
        <v>1.7000000000000001E-2</v>
      </c>
      <c r="DN195" s="334">
        <f>SUM(DN136, -DN138)</f>
        <v>1.8300000000000004E-2</v>
      </c>
      <c r="DO195" s="350">
        <f>SUM(DO182, -DO188)</f>
        <v>0</v>
      </c>
      <c r="DP195" s="121">
        <f>SUM(DP137, -DP139)</f>
        <v>2.1499999999999998E-2</v>
      </c>
      <c r="DQ195" s="180">
        <f>SUM(DQ137, -DQ138)</f>
        <v>2.9399999999999999E-2</v>
      </c>
      <c r="DR195" s="117">
        <f>SUM(DR137, -DR139)</f>
        <v>3.2000000000000001E-2</v>
      </c>
      <c r="DS195" s="117">
        <f>SUM(DS139, -DS141)</f>
        <v>3.5500000000000004E-2</v>
      </c>
      <c r="DT195" s="6">
        <f>SUM(DT182, -DT188)</f>
        <v>0</v>
      </c>
      <c r="DU195" s="6">
        <f>SUM(DU182, -DU188)</f>
        <v>0</v>
      </c>
      <c r="DV195" s="6">
        <f>SUM(DV182, -DV188)</f>
        <v>0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43" t="s">
        <v>49</v>
      </c>
      <c r="CR196" s="123" t="s">
        <v>45</v>
      </c>
      <c r="CS196" s="184" t="s">
        <v>48</v>
      </c>
      <c r="CT196" s="164" t="s">
        <v>63</v>
      </c>
      <c r="CU196" s="189" t="s">
        <v>53</v>
      </c>
      <c r="CV196" s="200" t="s">
        <v>53</v>
      </c>
      <c r="CW196" s="155" t="s">
        <v>49</v>
      </c>
      <c r="CX196" s="189" t="s">
        <v>53</v>
      </c>
      <c r="CY196" s="185" t="s">
        <v>51</v>
      </c>
      <c r="CZ196" s="143" t="s">
        <v>60</v>
      </c>
      <c r="DA196" s="118" t="s">
        <v>55</v>
      </c>
      <c r="DB196" s="184" t="s">
        <v>48</v>
      </c>
      <c r="DC196" s="143" t="s">
        <v>55</v>
      </c>
      <c r="DD196" s="122" t="s">
        <v>59</v>
      </c>
      <c r="DE196" s="184" t="s">
        <v>45</v>
      </c>
      <c r="DF196" s="143" t="s">
        <v>68</v>
      </c>
      <c r="DG196" s="118" t="s">
        <v>68</v>
      </c>
      <c r="DH196" s="184" t="s">
        <v>48</v>
      </c>
      <c r="DI196" s="143" t="s">
        <v>60</v>
      </c>
      <c r="DJ196" s="118" t="s">
        <v>60</v>
      </c>
      <c r="DK196" s="187" t="s">
        <v>67</v>
      </c>
      <c r="DL196" s="123" t="s">
        <v>49</v>
      </c>
      <c r="DM196" s="189" t="s">
        <v>55</v>
      </c>
      <c r="DN196" s="352" t="s">
        <v>59</v>
      </c>
      <c r="DO196" s="349"/>
      <c r="DP196" s="120" t="s">
        <v>42</v>
      </c>
      <c r="DQ196" s="187" t="s">
        <v>68</v>
      </c>
      <c r="DR196" s="169" t="s">
        <v>68</v>
      </c>
      <c r="DS196" s="120" t="s">
        <v>41</v>
      </c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47">
        <f>SUM(CQ137, -CQ138)</f>
        <v>1.7499999999999998E-2</v>
      </c>
      <c r="CR197" s="209">
        <f>SUM(CR138, -CR139)</f>
        <v>1.6899999999999998E-2</v>
      </c>
      <c r="CS197" s="180">
        <f>SUM(CS138, -CS140)</f>
        <v>2.2200000000000001E-2</v>
      </c>
      <c r="CT197" s="145">
        <f>SUM(CT142, -CT143)</f>
        <v>2.3100000000000002E-2</v>
      </c>
      <c r="CU197" s="117">
        <f>SUM(CU141, -CU143)</f>
        <v>1.3600000000000001E-2</v>
      </c>
      <c r="CV197" s="177">
        <f>SUM(CV142, -CV143)</f>
        <v>1.1299999999999998E-2</v>
      </c>
      <c r="CW197" s="147">
        <f>SUM(CW138, -CW140)</f>
        <v>1.0800000000000001E-2</v>
      </c>
      <c r="CX197" s="117">
        <f>SUM(CX142, -CX143)</f>
        <v>1.6200000000000006E-2</v>
      </c>
      <c r="CY197" s="180">
        <f>SUM(CY140, -CY141)</f>
        <v>1.77E-2</v>
      </c>
      <c r="CZ197" s="147">
        <f>SUM(CZ138, -CZ140)</f>
        <v>1.7100000000000001E-2</v>
      </c>
      <c r="DA197" s="119">
        <f>SUM(DA139, -DA141)</f>
        <v>1.5199999999999998E-2</v>
      </c>
      <c r="DB197" s="180">
        <f>SUM(DB137, -DB139)</f>
        <v>4.3E-3</v>
      </c>
      <c r="DC197" s="149">
        <f>SUM(DC138, -DC140)</f>
        <v>7.6999999999999994E-3</v>
      </c>
      <c r="DD197" s="116">
        <f>SUM(DD140, -DD141)</f>
        <v>1.1599999999999999E-2</v>
      </c>
      <c r="DE197" s="188">
        <f>SUM(DE139, -DE141)</f>
        <v>1.38E-2</v>
      </c>
      <c r="DF197" s="145">
        <f>SUM(DF138, -DF140)</f>
        <v>1.3000000000000001E-2</v>
      </c>
      <c r="DG197" s="117">
        <f>SUM(DG138, -DG140)</f>
        <v>1.4800000000000001E-2</v>
      </c>
      <c r="DH197" s="180">
        <f>SUM(DH139, -DH141)</f>
        <v>1.83E-2</v>
      </c>
      <c r="DI197" s="147">
        <f>SUM(DI138, -DI140)</f>
        <v>2.06E-2</v>
      </c>
      <c r="DJ197" s="121">
        <f>SUM(DJ138, -DJ140)</f>
        <v>2.6700000000000002E-2</v>
      </c>
      <c r="DK197" s="188">
        <f>SUM(DK141, -DK142)</f>
        <v>2.52E-2</v>
      </c>
      <c r="DL197" s="121">
        <f>SUM(DL138, -DL139)</f>
        <v>2.0100000000000003E-2</v>
      </c>
      <c r="DM197" s="119">
        <f>SUM(DM137, -DM139)</f>
        <v>1.1500000000000003E-2</v>
      </c>
      <c r="DN197" s="336">
        <f>SUM(DN140, -DN141)</f>
        <v>1.2700000000000001E-2</v>
      </c>
      <c r="DO197" s="350">
        <f>SUM(DO182, -DO187)</f>
        <v>0</v>
      </c>
      <c r="DP197" s="121">
        <f>SUM(DP137, -DP138)</f>
        <v>1.9799999999999998E-2</v>
      </c>
      <c r="DQ197" s="177">
        <f>SUM(DQ138, -DQ140)</f>
        <v>2.2100000000000002E-2</v>
      </c>
      <c r="DR197" s="117">
        <f>SUM(DR138, -DR140)</f>
        <v>3.1699999999999999E-2</v>
      </c>
      <c r="DS197" s="121">
        <f>SUM(DS137, -DS139)</f>
        <v>3.4200000000000001E-2</v>
      </c>
      <c r="DT197" s="6">
        <f>SUM(DT183, -DT189)</f>
        <v>0</v>
      </c>
      <c r="DU197" s="6">
        <f>SUM(DU182, -DU187)</f>
        <v>0</v>
      </c>
      <c r="DV197" s="6">
        <f>SUM(DV183, -DV189)</f>
        <v>0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201" t="s">
        <v>59</v>
      </c>
      <c r="CR198" s="122" t="s">
        <v>59</v>
      </c>
      <c r="CS198" s="185" t="s">
        <v>51</v>
      </c>
      <c r="CT198" s="155" t="s">
        <v>45</v>
      </c>
      <c r="CU198" s="123" t="s">
        <v>45</v>
      </c>
      <c r="CV198" s="185" t="s">
        <v>60</v>
      </c>
      <c r="CW198" s="157" t="s">
        <v>59</v>
      </c>
      <c r="CX198" s="115" t="s">
        <v>52</v>
      </c>
      <c r="CY198" s="178" t="s">
        <v>49</v>
      </c>
      <c r="CZ198" s="157" t="s">
        <v>51</v>
      </c>
      <c r="DA198" s="169" t="s">
        <v>48</v>
      </c>
      <c r="DB198" s="184" t="s">
        <v>49</v>
      </c>
      <c r="DC198" s="157" t="s">
        <v>59</v>
      </c>
      <c r="DD198" s="123" t="s">
        <v>45</v>
      </c>
      <c r="DE198" s="187" t="s">
        <v>48</v>
      </c>
      <c r="DF198" s="155" t="s">
        <v>48</v>
      </c>
      <c r="DG198" s="123" t="s">
        <v>45</v>
      </c>
      <c r="DH198" s="184" t="s">
        <v>45</v>
      </c>
      <c r="DI198" s="155" t="s">
        <v>45</v>
      </c>
      <c r="DJ198" s="123" t="s">
        <v>45</v>
      </c>
      <c r="DK198" s="181" t="s">
        <v>37</v>
      </c>
      <c r="DL198" s="120" t="s">
        <v>37</v>
      </c>
      <c r="DM198" s="118" t="s">
        <v>60</v>
      </c>
      <c r="DN198" s="343" t="s">
        <v>45</v>
      </c>
      <c r="DO198" s="349"/>
      <c r="DP198" s="189" t="s">
        <v>37</v>
      </c>
      <c r="DQ198" s="184" t="s">
        <v>49</v>
      </c>
      <c r="DR198" s="120" t="s">
        <v>41</v>
      </c>
      <c r="DS198" s="169" t="s">
        <v>59</v>
      </c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54">
        <f>SUM(CQ139, -CQ141)</f>
        <v>1.54E-2</v>
      </c>
      <c r="CR199" s="116">
        <f>SUM(CR139, -CR141)</f>
        <v>1.6300000000000002E-2</v>
      </c>
      <c r="CS199" s="180">
        <f>SUM(CS139, -CS141)</f>
        <v>1.2999999999999999E-2</v>
      </c>
      <c r="CT199" s="167">
        <f>SUM(CT139, -CT140)</f>
        <v>1.9400000000000001E-2</v>
      </c>
      <c r="CU199" s="209">
        <f>SUM(CU139, -CU140)</f>
        <v>1.32E-2</v>
      </c>
      <c r="CV199" s="180">
        <f>SUM(CV139, -CV140)</f>
        <v>9.7000000000000003E-3</v>
      </c>
      <c r="CW199" s="154">
        <f>SUM(CW137, -CW139)</f>
        <v>7.6E-3</v>
      </c>
      <c r="CX199" s="116">
        <f>SUM(CX141, -CX142)</f>
        <v>1.2400000000000001E-2</v>
      </c>
      <c r="CY199" s="180">
        <f>SUM(CY138, -CY139)</f>
        <v>1.6500000000000001E-2</v>
      </c>
      <c r="CZ199" s="147">
        <f>SUM(CZ140, -CZ141)</f>
        <v>1.2500000000000001E-2</v>
      </c>
      <c r="DA199" s="121">
        <f>SUM(DA137, -DA138)</f>
        <v>1.3700000000000002E-2</v>
      </c>
      <c r="DB199" s="180">
        <f>SUM(DB137, -DB138)</f>
        <v>2.8999999999999998E-3</v>
      </c>
      <c r="DC199" s="154">
        <f>SUM(DC139, -DC141)</f>
        <v>6.3999999999999994E-3</v>
      </c>
      <c r="DD199" s="209">
        <f>SUM(DD139, -DD140)</f>
        <v>1.0500000000000001E-2</v>
      </c>
      <c r="DE199" s="180">
        <f>SUM(DE138, -DE139)</f>
        <v>1.2699999999999999E-2</v>
      </c>
      <c r="DF199" s="147">
        <f>SUM(DF139, -DF140)</f>
        <v>1.0999999999999999E-2</v>
      </c>
      <c r="DG199" s="209">
        <f>SUM(DG139, -DG141)</f>
        <v>1.46E-2</v>
      </c>
      <c r="DH199" s="188">
        <f>SUM(DH139, -DH140)</f>
        <v>1.24E-2</v>
      </c>
      <c r="DI199" s="167">
        <f>SUM(DI139, -DI140)</f>
        <v>1.6899999999999998E-2</v>
      </c>
      <c r="DJ199" s="209">
        <f>SUM(DJ139, -DJ140)</f>
        <v>2.4300000000000002E-2</v>
      </c>
      <c r="DK199" s="180">
        <f>SUM(DK136, -DK137)</f>
        <v>2.0600000000000007E-2</v>
      </c>
      <c r="DL199" s="121">
        <f>SUM(DL136, -DL137)</f>
        <v>1.7699999999999994E-2</v>
      </c>
      <c r="DM199" s="121">
        <f>SUM(DM139, -DM140)</f>
        <v>1.09E-2</v>
      </c>
      <c r="DN199" s="340">
        <f>SUM(DN139, -DN140)</f>
        <v>1.0799999999999999E-2</v>
      </c>
      <c r="DO199" s="350">
        <f>SUM(DO184, -DO189)</f>
        <v>0</v>
      </c>
      <c r="DP199" s="121">
        <f>SUM(DP136, -DP137)</f>
        <v>1.3700000000000004E-2</v>
      </c>
      <c r="DQ199" s="180">
        <f>SUM(DQ139, -DQ140)</f>
        <v>1.8799999999999997E-2</v>
      </c>
      <c r="DR199" s="121">
        <f>SUM(DR137, -DR138)</f>
        <v>3.0700000000000002E-2</v>
      </c>
      <c r="DS199" s="116">
        <f>SUM(DS139, -DS140)</f>
        <v>3.3299999999999996E-2</v>
      </c>
      <c r="DT199" s="6">
        <f>SUM(DT185, -DT191)</f>
        <v>0</v>
      </c>
      <c r="DU199" s="6">
        <f>SUM(DU184, -DU189)</f>
        <v>0</v>
      </c>
      <c r="DV199" s="6">
        <f>SUM(DV185, -DV191)</f>
        <v>0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53" t="s">
        <v>63</v>
      </c>
      <c r="CR200" s="261" t="s">
        <v>54</v>
      </c>
      <c r="CS200" s="185" t="s">
        <v>59</v>
      </c>
      <c r="CT200" s="143" t="s">
        <v>68</v>
      </c>
      <c r="CU200" s="189" t="s">
        <v>52</v>
      </c>
      <c r="CV200" s="187" t="s">
        <v>59</v>
      </c>
      <c r="CW200" s="201" t="s">
        <v>68</v>
      </c>
      <c r="CX200" s="118" t="s">
        <v>49</v>
      </c>
      <c r="CY200" s="187" t="s">
        <v>68</v>
      </c>
      <c r="CZ200" s="201" t="s">
        <v>68</v>
      </c>
      <c r="DA200" s="123" t="s">
        <v>49</v>
      </c>
      <c r="DB200" s="178" t="s">
        <v>68</v>
      </c>
      <c r="DC200" s="143" t="s">
        <v>60</v>
      </c>
      <c r="DD200" s="118" t="s">
        <v>49</v>
      </c>
      <c r="DE200" s="184" t="s">
        <v>49</v>
      </c>
      <c r="DF200" s="201" t="s">
        <v>59</v>
      </c>
      <c r="DG200" s="123" t="s">
        <v>48</v>
      </c>
      <c r="DH200" s="178" t="s">
        <v>49</v>
      </c>
      <c r="DI200" s="159" t="s">
        <v>37</v>
      </c>
      <c r="DJ200" s="115" t="s">
        <v>63</v>
      </c>
      <c r="DK200" s="184" t="s">
        <v>49</v>
      </c>
      <c r="DL200" s="169" t="s">
        <v>67</v>
      </c>
      <c r="DM200" s="123" t="s">
        <v>49</v>
      </c>
      <c r="DN200" s="341" t="s">
        <v>37</v>
      </c>
      <c r="DO200" s="349"/>
      <c r="DP200" s="118" t="s">
        <v>49</v>
      </c>
      <c r="DQ200" s="200" t="s">
        <v>37</v>
      </c>
      <c r="DR200" s="123" t="s">
        <v>49</v>
      </c>
      <c r="DS200" s="120" t="s">
        <v>36</v>
      </c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45">
        <f>SUM(CQ142, -CQ143)</f>
        <v>1.0100000000000005E-2</v>
      </c>
      <c r="CR201" s="119">
        <f>SUM(CR140, -CR141)</f>
        <v>1.5900000000000001E-2</v>
      </c>
      <c r="CS201" s="176">
        <f>SUM(CS139, -CS140)</f>
        <v>1.12E-2</v>
      </c>
      <c r="CT201" s="145">
        <f>SUM(CT137, -CT138)</f>
        <v>1.7700000000000004E-2</v>
      </c>
      <c r="CU201" s="116">
        <f>SUM(CU141, -CU142)</f>
        <v>1.3100000000000001E-2</v>
      </c>
      <c r="CV201" s="176">
        <f>SUM(CV137, -CV139)</f>
        <v>4.2000000000000006E-3</v>
      </c>
      <c r="CW201" s="145">
        <f>SUM(CW139, -CW140)</f>
        <v>6.1000000000000004E-3</v>
      </c>
      <c r="CX201" s="121">
        <f>SUM(CX138, -CX140)</f>
        <v>1.0200000000000001E-2</v>
      </c>
      <c r="CY201" s="177">
        <f>SUM(CY137, -CY138)</f>
        <v>1.5900000000000001E-2</v>
      </c>
      <c r="CZ201" s="145">
        <f>SUM(CZ137, -CZ138)</f>
        <v>1.1200000000000002E-2</v>
      </c>
      <c r="DA201" s="121">
        <f>SUM(DA138, -DA139)</f>
        <v>1.0499999999999999E-2</v>
      </c>
      <c r="DB201" s="177">
        <f>SUM(DB138, -DB139)</f>
        <v>1.4000000000000002E-3</v>
      </c>
      <c r="DC201" s="147">
        <f>SUM(DC138, -DC139)</f>
        <v>5.4999999999999997E-3</v>
      </c>
      <c r="DD201" s="121">
        <f>SUM(DD137, -DD139)</f>
        <v>5.5999999999999991E-3</v>
      </c>
      <c r="DE201" s="180">
        <f>SUM(DE139, -DE140)</f>
        <v>9.5999999999999992E-3</v>
      </c>
      <c r="DF201" s="154">
        <f>SUM(DF140, -DF141)</f>
        <v>8.0999999999999996E-3</v>
      </c>
      <c r="DG201" s="121">
        <f>SUM(DG139, -DG140)</f>
        <v>8.5000000000000006E-3</v>
      </c>
      <c r="DH201" s="180">
        <f>SUM(DH138, -DH139)</f>
        <v>1.1999999999999999E-2</v>
      </c>
      <c r="DI201" s="147">
        <f>SUM(DI136, -DI137)</f>
        <v>1.55E-2</v>
      </c>
      <c r="DJ201" s="117">
        <f>SUM(DJ142, -DJ143)</f>
        <v>1.5400000000000011E-2</v>
      </c>
      <c r="DK201" s="180">
        <f>SUM(DK138, -DK140)</f>
        <v>1.5800000000000002E-2</v>
      </c>
      <c r="DL201" s="209">
        <f>SUM(DL141, -DL142)</f>
        <v>1.7400000000000006E-2</v>
      </c>
      <c r="DM201" s="121">
        <f>SUM(DM138, -DM139)</f>
        <v>6.1000000000000013E-3</v>
      </c>
      <c r="DN201" s="334">
        <f>SUM(DN136, -DN137)</f>
        <v>1.0500000000000002E-2</v>
      </c>
      <c r="DO201" s="350">
        <f>SUM(DO190, -DO197,)</f>
        <v>0</v>
      </c>
      <c r="DP201" s="121">
        <f>SUM(DP138, -DP140)</f>
        <v>1.1399999999999999E-2</v>
      </c>
      <c r="DQ201" s="180">
        <f>SUM(DQ136, -DQ137)</f>
        <v>1.8600000000000005E-2</v>
      </c>
      <c r="DR201" s="121">
        <f>SUM(DR139, -DR140)</f>
        <v>3.0399999999999996E-2</v>
      </c>
      <c r="DS201" s="117">
        <f>SUM(DS137, -DS138)</f>
        <v>2.5900000000000003E-2</v>
      </c>
      <c r="DT201" s="6">
        <f t="shared" ref="DQ201:DT201" si="469">SUM(DT190, -DT197)</f>
        <v>0</v>
      </c>
      <c r="DU201" s="6">
        <f>SUM(DU190, -DU197,)</f>
        <v>0</v>
      </c>
      <c r="DV201" s="6">
        <f>SUM(DV190, -DV197,)</f>
        <v>0</v>
      </c>
      <c r="DW201" s="6">
        <f t="shared" ref="DW201:DZ201" si="470">SUM(DW190, -DW197)</f>
        <v>0</v>
      </c>
      <c r="DX201" s="6">
        <f t="shared" si="470"/>
        <v>0</v>
      </c>
      <c r="DY201" s="6">
        <f t="shared" si="470"/>
        <v>0</v>
      </c>
      <c r="DZ201" s="6">
        <f t="shared" si="470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471">SUM(EC190, -EC197)</f>
        <v>0</v>
      </c>
      <c r="ED201" s="6">
        <f t="shared" si="471"/>
        <v>0</v>
      </c>
      <c r="EE201" s="6">
        <f t="shared" si="471"/>
        <v>0</v>
      </c>
      <c r="EF201" s="6">
        <f t="shared" si="471"/>
        <v>0</v>
      </c>
      <c r="EG201" s="6">
        <f t="shared" si="471"/>
        <v>0</v>
      </c>
      <c r="EH201" s="6">
        <f t="shared" si="471"/>
        <v>0</v>
      </c>
      <c r="EI201" s="6">
        <f t="shared" si="471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472">SUM(EM190, -EM197)</f>
        <v>0</v>
      </c>
      <c r="EN201" s="6">
        <f t="shared" si="472"/>
        <v>0</v>
      </c>
      <c r="EO201" s="6">
        <f t="shared" si="472"/>
        <v>0</v>
      </c>
      <c r="EP201" s="6">
        <f t="shared" si="472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473">SUM(ES190, -ES197)</f>
        <v>0</v>
      </c>
      <c r="ET201" s="6">
        <f t="shared" si="473"/>
        <v>0</v>
      </c>
      <c r="EU201" s="6">
        <f t="shared" si="473"/>
        <v>0</v>
      </c>
      <c r="EV201" s="6">
        <f t="shared" si="473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474">SUM(EY190, -EY197)</f>
        <v>0</v>
      </c>
      <c r="EZ201" s="6">
        <f t="shared" si="474"/>
        <v>0</v>
      </c>
      <c r="FA201" s="6">
        <f t="shared" si="474"/>
        <v>0</v>
      </c>
      <c r="FB201" s="6">
        <f t="shared" si="474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475">SUM(FE190, -FE197)</f>
        <v>0</v>
      </c>
      <c r="FF201" s="6">
        <f t="shared" si="475"/>
        <v>0</v>
      </c>
      <c r="FG201" s="6">
        <f t="shared" si="475"/>
        <v>0</v>
      </c>
      <c r="FH201" s="6">
        <f t="shared" si="475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476">SUM(FK190, -FK197)</f>
        <v>0</v>
      </c>
      <c r="FL201" s="6">
        <f t="shared" si="476"/>
        <v>0</v>
      </c>
      <c r="FM201" s="6">
        <f t="shared" si="476"/>
        <v>0</v>
      </c>
      <c r="FN201" s="6">
        <f t="shared" si="476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477">SUM(FQ190, -FQ197)</f>
        <v>0</v>
      </c>
      <c r="FR201" s="6">
        <f t="shared" si="477"/>
        <v>0</v>
      </c>
      <c r="FS201" s="6">
        <f t="shared" si="477"/>
        <v>0</v>
      </c>
      <c r="FT201" s="6">
        <f t="shared" si="477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478">SUM(FW190, -FW197)</f>
        <v>0</v>
      </c>
      <c r="FX201" s="6">
        <f t="shared" si="478"/>
        <v>0</v>
      </c>
      <c r="FY201" s="6">
        <f t="shared" si="478"/>
        <v>0</v>
      </c>
      <c r="FZ201" s="6">
        <f t="shared" si="478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479">SUM(GC190, -GC197)</f>
        <v>0</v>
      </c>
      <c r="GD201" s="6">
        <f t="shared" si="479"/>
        <v>0</v>
      </c>
      <c r="GE201" s="6">
        <f t="shared" si="479"/>
        <v>0</v>
      </c>
      <c r="GF201" s="6">
        <f t="shared" si="479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480">SUM(GI190, -GI197)</f>
        <v>0</v>
      </c>
      <c r="GJ201" s="6">
        <f t="shared" si="480"/>
        <v>0</v>
      </c>
      <c r="GK201" s="6">
        <f t="shared" si="480"/>
        <v>0</v>
      </c>
      <c r="GL201" s="6">
        <f t="shared" si="480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481">SUM(GO190, -GO197)</f>
        <v>0</v>
      </c>
      <c r="GP201" s="6">
        <f t="shared" si="481"/>
        <v>0</v>
      </c>
      <c r="GQ201" s="6">
        <f t="shared" si="481"/>
        <v>0</v>
      </c>
      <c r="GR201" s="6">
        <f t="shared" si="481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482">SUM(GU190, -GU197)</f>
        <v>0</v>
      </c>
      <c r="GV201" s="6">
        <f t="shared" si="482"/>
        <v>0</v>
      </c>
      <c r="GW201" s="6">
        <f t="shared" si="482"/>
        <v>0</v>
      </c>
      <c r="GX201" s="6">
        <f t="shared" si="482"/>
        <v>0</v>
      </c>
      <c r="GY201" s="6">
        <f t="shared" si="482"/>
        <v>0</v>
      </c>
      <c r="GZ201" s="6">
        <f t="shared" si="482"/>
        <v>0</v>
      </c>
      <c r="HA201" s="6">
        <f t="shared" si="482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65" t="s">
        <v>51</v>
      </c>
      <c r="CR202" s="118" t="s">
        <v>49</v>
      </c>
      <c r="CS202" s="184" t="s">
        <v>45</v>
      </c>
      <c r="CT202" s="201" t="s">
        <v>48</v>
      </c>
      <c r="CU202" s="118" t="s">
        <v>68</v>
      </c>
      <c r="CV202" s="184" t="s">
        <v>45</v>
      </c>
      <c r="CW202" s="155" t="s">
        <v>48</v>
      </c>
      <c r="CX202" s="118" t="s">
        <v>60</v>
      </c>
      <c r="CY202" s="175" t="s">
        <v>63</v>
      </c>
      <c r="CZ202" s="155" t="s">
        <v>45</v>
      </c>
      <c r="DA202" s="122" t="s">
        <v>51</v>
      </c>
      <c r="DB202" s="185" t="s">
        <v>51</v>
      </c>
      <c r="DC202" s="162" t="s">
        <v>54</v>
      </c>
      <c r="DD202" s="189" t="s">
        <v>44</v>
      </c>
      <c r="DE202" s="178" t="s">
        <v>60</v>
      </c>
      <c r="DF202" s="159" t="s">
        <v>37</v>
      </c>
      <c r="DG202" s="118" t="s">
        <v>49</v>
      </c>
      <c r="DH202" s="181" t="s">
        <v>37</v>
      </c>
      <c r="DI202" s="143" t="s">
        <v>49</v>
      </c>
      <c r="DJ202" s="189" t="s">
        <v>37</v>
      </c>
      <c r="DK202" s="184" t="s">
        <v>45</v>
      </c>
      <c r="DL202" s="115" t="s">
        <v>63</v>
      </c>
      <c r="DM202" s="189" t="s">
        <v>44</v>
      </c>
      <c r="DN202" s="335" t="s">
        <v>55</v>
      </c>
      <c r="DO202" s="349"/>
      <c r="DP202" s="169" t="s">
        <v>48</v>
      </c>
      <c r="DQ202" s="178" t="s">
        <v>60</v>
      </c>
      <c r="DR202" s="118" t="s">
        <v>60</v>
      </c>
      <c r="DS202" s="123" t="s">
        <v>48</v>
      </c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47">
        <f>SUM(CQ140, -CQ141)</f>
        <v>7.9000000000000008E-3</v>
      </c>
      <c r="CR203" s="121">
        <f>SUM(CR137, -CR138)</f>
        <v>9.1000000000000004E-3</v>
      </c>
      <c r="CS203" s="188">
        <f>SUM(CS138, -CS139)</f>
        <v>1.0999999999999999E-2</v>
      </c>
      <c r="CT203" s="147">
        <f>SUM(CT138, -CT139)</f>
        <v>1.0599999999999998E-2</v>
      </c>
      <c r="CU203" s="117">
        <f>SUM(CU137, -CU138)</f>
        <v>7.4000000000000003E-3</v>
      </c>
      <c r="CV203" s="188">
        <f>SUM(CV138, -CV139)</f>
        <v>4.1000000000000012E-3</v>
      </c>
      <c r="CW203" s="147">
        <f>SUM(CW138, -CW139)</f>
        <v>4.7000000000000002E-3</v>
      </c>
      <c r="CX203" s="121">
        <f>SUM(CX138, -CX139)</f>
        <v>8.0999999999999996E-3</v>
      </c>
      <c r="CY203" s="177">
        <f>SUM(CY142, -CY143)</f>
        <v>3.2000000000000015E-3</v>
      </c>
      <c r="CZ203" s="167">
        <f>SUM(CZ139, -CZ140)</f>
        <v>1.0800000000000001E-2</v>
      </c>
      <c r="DA203" s="121">
        <f>SUM(DA140, -DA141)</f>
        <v>8.7999999999999988E-3</v>
      </c>
      <c r="DB203" s="180">
        <f>SUM(DB140, -DB141)</f>
        <v>1.0999999999999998E-3</v>
      </c>
      <c r="DC203" s="149">
        <f>SUM(DC140, -DC141)</f>
        <v>4.1999999999999997E-3</v>
      </c>
      <c r="DD203" s="121">
        <f>SUM(DD138, -DD139)</f>
        <v>5.199999999999998E-3</v>
      </c>
      <c r="DE203" s="180">
        <f>SUM(DE140, -DE141)</f>
        <v>4.2000000000000006E-3</v>
      </c>
      <c r="DF203" s="147">
        <f>SUM(DF136, -DF137)</f>
        <v>6.1000000000000013E-3</v>
      </c>
      <c r="DG203" s="121">
        <f>SUM(DG138, -DG139)</f>
        <v>6.3E-3</v>
      </c>
      <c r="DH203" s="180">
        <f>SUM(DH136, -DH137)</f>
        <v>1.0200000000000001E-2</v>
      </c>
      <c r="DI203" s="147">
        <f>SUM(DI138, -DI139)</f>
        <v>3.6999999999999984E-3</v>
      </c>
      <c r="DJ203" s="121">
        <f>SUM(DJ136, -DJ137)</f>
        <v>8.4000000000000047E-3</v>
      </c>
      <c r="DK203" s="188">
        <f>SUM(DK138, -DK139)</f>
        <v>1.5000000000000003E-2</v>
      </c>
      <c r="DL203" s="117">
        <f>SUM(DL142, -DL143)</f>
        <v>6.8999999999999895E-3</v>
      </c>
      <c r="DM203" s="121">
        <f>SUM(DM137, -DM138)</f>
        <v>5.400000000000002E-3</v>
      </c>
      <c r="DN203" s="342">
        <f>SUM(DN137, -DN138)</f>
        <v>7.8000000000000014E-3</v>
      </c>
      <c r="DO203" s="350">
        <f>SUM(DO190, -DO196)</f>
        <v>0</v>
      </c>
      <c r="DP203" s="121">
        <f>SUM(DP139, -DP140)</f>
        <v>9.6999999999999986E-3</v>
      </c>
      <c r="DQ203" s="180">
        <f>SUM(DQ140, -DQ141)</f>
        <v>1.4200000000000001E-2</v>
      </c>
      <c r="DR203" s="121">
        <f>SUM(DR140, -DR141)</f>
        <v>3.0000000000000009E-3</v>
      </c>
      <c r="DS203" s="121">
        <f>SUM(DS138, -DS139)</f>
        <v>8.2999999999999984E-3</v>
      </c>
      <c r="DT203" s="6">
        <f>SUM(DT190, -DT196)</f>
        <v>0</v>
      </c>
      <c r="DU203" s="6">
        <f>SUM(DU190, -DU196)</f>
        <v>0</v>
      </c>
      <c r="DV203" s="6">
        <f>SUM(DV190, -DV196)</f>
        <v>0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86" t="s">
        <v>54</v>
      </c>
      <c r="CR204" s="122" t="s">
        <v>51</v>
      </c>
      <c r="CS204" s="182" t="s">
        <v>54</v>
      </c>
      <c r="CT204" s="157" t="s">
        <v>51</v>
      </c>
      <c r="CU204" s="115" t="s">
        <v>63</v>
      </c>
      <c r="CV204" s="187" t="s">
        <v>48</v>
      </c>
      <c r="CW204" s="157" t="s">
        <v>45</v>
      </c>
      <c r="CX204" s="122" t="s">
        <v>45</v>
      </c>
      <c r="CY204" s="184" t="s">
        <v>45</v>
      </c>
      <c r="CZ204" s="143" t="s">
        <v>49</v>
      </c>
      <c r="DA204" s="118" t="s">
        <v>60</v>
      </c>
      <c r="DB204" s="175" t="s">
        <v>63</v>
      </c>
      <c r="DC204" s="157" t="s">
        <v>51</v>
      </c>
      <c r="DD204" s="118" t="s">
        <v>55</v>
      </c>
      <c r="DE204" s="181" t="s">
        <v>37</v>
      </c>
      <c r="DF204" s="143" t="s">
        <v>49</v>
      </c>
      <c r="DG204" s="169" t="s">
        <v>59</v>
      </c>
      <c r="DH204" s="185" t="s">
        <v>59</v>
      </c>
      <c r="DI204" s="153" t="s">
        <v>63</v>
      </c>
      <c r="DJ204" s="118" t="s">
        <v>49</v>
      </c>
      <c r="DK204" s="185" t="s">
        <v>60</v>
      </c>
      <c r="DL204" s="118" t="s">
        <v>60</v>
      </c>
      <c r="DM204" s="124" t="s">
        <v>63</v>
      </c>
      <c r="DN204" s="338" t="s">
        <v>63</v>
      </c>
      <c r="DO204" s="349"/>
      <c r="DP204" s="118" t="s">
        <v>68</v>
      </c>
      <c r="DQ204" s="187" t="s">
        <v>48</v>
      </c>
      <c r="DR204" s="169" t="s">
        <v>48</v>
      </c>
      <c r="DS204" s="122" t="s">
        <v>60</v>
      </c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49">
        <f>SUM(CQ139, -CQ140)</f>
        <v>7.4999999999999997E-3</v>
      </c>
      <c r="CR205" s="119">
        <f>SUM(CR139, -CR140)</f>
        <v>4.0000000000000002E-4</v>
      </c>
      <c r="CS205" s="179">
        <f>SUM(CS140, -CS141)</f>
        <v>1.7999999999999995E-3</v>
      </c>
      <c r="CT205" s="149">
        <f>SUM(CT140, -CT141)</f>
        <v>8.5000000000000006E-3</v>
      </c>
      <c r="CU205" s="209">
        <f>SUM(CU142, -CU143)</f>
        <v>5.0000000000000044E-4</v>
      </c>
      <c r="CV205" s="179">
        <f>SUM(CV137, -CV138)</f>
        <v>9.9999999999999395E-5</v>
      </c>
      <c r="CW205" s="167">
        <f>SUM(CW137, -CW138)</f>
        <v>2.8999999999999998E-3</v>
      </c>
      <c r="CX205" s="209">
        <f>SUM(CX139, -CX140)</f>
        <v>2.0999999999999999E-3</v>
      </c>
      <c r="CY205" s="188">
        <f>SUM(CY139, -CY140)</f>
        <v>1.8999999999999998E-3</v>
      </c>
      <c r="CZ205" s="149">
        <f>SUM(CZ138, -CZ139)</f>
        <v>6.3E-3</v>
      </c>
      <c r="DA205" s="119">
        <f>SUM(DA139, -DA140)</f>
        <v>6.3999999999999994E-3</v>
      </c>
      <c r="DB205" s="188">
        <f>SUM(DB142, -DB143)</f>
        <v>4.9999999999999351E-4</v>
      </c>
      <c r="DC205" s="149">
        <f>SUM(DC139, -DC140)</f>
        <v>2.2000000000000001E-3</v>
      </c>
      <c r="DD205" s="119">
        <f>SUM(DD137, -DD138)</f>
        <v>4.0000000000000105E-4</v>
      </c>
      <c r="DE205" s="179">
        <f>SUM(DE136, -DE137)</f>
        <v>1.7000000000000001E-3</v>
      </c>
      <c r="DF205" s="149">
        <f>SUM(DF138, -DF139)</f>
        <v>2.0000000000000018E-3</v>
      </c>
      <c r="DG205" s="248">
        <f>SUM(DG140, -DG141)</f>
        <v>6.0999999999999995E-3</v>
      </c>
      <c r="DH205" s="274">
        <f>SUM(DH140, -DH141)</f>
        <v>5.9000000000000007E-3</v>
      </c>
      <c r="DI205" s="167">
        <f>SUM(DI142, -DI143)</f>
        <v>1.2999999999999956E-3</v>
      </c>
      <c r="DJ205" s="119">
        <f>SUM(DJ138, -DJ139)</f>
        <v>2.3999999999999994E-3</v>
      </c>
      <c r="DK205" s="179">
        <f>SUM(DK139, -DK140)</f>
        <v>7.9999999999999863E-4</v>
      </c>
      <c r="DL205" s="121">
        <f>SUM(DL139, -DL140)</f>
        <v>2.700000000000001E-3</v>
      </c>
      <c r="DM205" s="117">
        <f>SUM(DM142, -DM143)</f>
        <v>2.2999999999999965E-3</v>
      </c>
      <c r="DN205" s="339">
        <f>SUM(DN142, -DN143)</f>
        <v>1.2999999999999956E-3</v>
      </c>
      <c r="DO205" s="351">
        <f>SUM(DO190, -DO195)</f>
        <v>0</v>
      </c>
      <c r="DP205" s="209">
        <f>SUM(DP138, -DP139)</f>
        <v>1.7000000000000001E-3</v>
      </c>
      <c r="DQ205" s="179">
        <f>SUM(DQ138, -DQ139)</f>
        <v>3.3000000000000008E-3</v>
      </c>
      <c r="DR205" s="121">
        <f>SUM(DR138, -DR139)</f>
        <v>1.3000000000000025E-3</v>
      </c>
      <c r="DS205" s="121">
        <f>SUM(DS140, -DS141)</f>
        <v>2.2000000000000006E-3</v>
      </c>
      <c r="DT205" s="6">
        <f>SUM(DT191, -DT197)</f>
        <v>0</v>
      </c>
      <c r="DU205" s="6">
        <f>SUM(DU190, -DU195)</f>
        <v>0</v>
      </c>
      <c r="DV205" s="6">
        <f>SUM(DV191, -DV197)</f>
        <v>0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  <row r="211" spans="2:36" ht="15.75" thickBot="1" x14ac:dyDescent="0.3">
      <c r="AA211" t="s">
        <v>62</v>
      </c>
      <c r="AB211" t="s">
        <v>62</v>
      </c>
    </row>
    <row r="212" spans="2:36" ht="15.75" thickBot="1" x14ac:dyDescent="0.3">
      <c r="B212" s="55" t="s">
        <v>95</v>
      </c>
      <c r="C212" s="55" t="s">
        <v>86</v>
      </c>
      <c r="D212" s="55" t="s">
        <v>91</v>
      </c>
      <c r="E212" s="305" t="s">
        <v>62</v>
      </c>
      <c r="F212" s="140"/>
      <c r="X212" s="55" t="s">
        <v>96</v>
      </c>
      <c r="Y212" s="55" t="s">
        <v>86</v>
      </c>
      <c r="Z212" s="55" t="s">
        <v>97</v>
      </c>
      <c r="AA212" s="55" t="s">
        <v>100</v>
      </c>
      <c r="AB212" s="55" t="s">
        <v>99</v>
      </c>
      <c r="AC212" s="55" t="s">
        <v>101</v>
      </c>
      <c r="AD212" s="55" t="s">
        <v>98</v>
      </c>
      <c r="AE212" s="55" t="s">
        <v>99</v>
      </c>
      <c r="AF212" s="55" t="s">
        <v>100</v>
      </c>
      <c r="AG212" s="55" t="s">
        <v>99</v>
      </c>
      <c r="AH212" s="55" t="s">
        <v>101</v>
      </c>
      <c r="AI212" t="s">
        <v>62</v>
      </c>
      <c r="AJ212" t="s">
        <v>62</v>
      </c>
    </row>
    <row r="213" spans="2:36" ht="15.75" thickBot="1" x14ac:dyDescent="0.3">
      <c r="B213" s="48">
        <v>8.1900000000000001E-2</v>
      </c>
      <c r="C213" s="48">
        <v>0.13439999999999999</v>
      </c>
      <c r="D213" s="41">
        <v>0.12280000000000001</v>
      </c>
      <c r="E213" s="41">
        <v>0.1389</v>
      </c>
      <c r="F213" s="41">
        <v>0.16520000000000001</v>
      </c>
      <c r="G213" s="41">
        <v>0.1542</v>
      </c>
      <c r="H213" s="41">
        <v>0.15790000000000001</v>
      </c>
      <c r="I213" s="41">
        <v>0.12509999999999999</v>
      </c>
      <c r="J213" s="41">
        <v>0.11559999999999999</v>
      </c>
      <c r="K213" s="41">
        <v>0.1411</v>
      </c>
      <c r="L213" s="41">
        <v>0.16170000000000001</v>
      </c>
      <c r="M213" s="41">
        <v>0.14530000000000001</v>
      </c>
      <c r="N213" s="41">
        <v>0.17399999999999999</v>
      </c>
      <c r="O213" s="41">
        <v>0.15790000000000001</v>
      </c>
      <c r="P213" s="41">
        <v>0.12379999999999999</v>
      </c>
      <c r="Q213" s="22">
        <v>0.17319999999999999</v>
      </c>
      <c r="R213" s="22">
        <v>0.1893</v>
      </c>
      <c r="S213" s="22">
        <v>0.2145</v>
      </c>
      <c r="T213" s="22">
        <v>0.19639999999999999</v>
      </c>
      <c r="U213" s="22">
        <v>0.15490000000000001</v>
      </c>
      <c r="V213" s="41">
        <v>0.15440000000000001</v>
      </c>
      <c r="W213" s="41">
        <v>0.16020000000000001</v>
      </c>
      <c r="X213" s="41">
        <v>0.191</v>
      </c>
      <c r="Y213" s="91">
        <v>0.1981</v>
      </c>
      <c r="Z213" s="41">
        <v>0.19719999999999999</v>
      </c>
      <c r="AA213" s="41">
        <v>0.19259999999999999</v>
      </c>
      <c r="AB213" s="22">
        <v>0.15160000000000001</v>
      </c>
      <c r="AC213" s="41">
        <v>0.16869999999999999</v>
      </c>
      <c r="AD213" s="41">
        <v>0.17949999999999999</v>
      </c>
      <c r="AE213" s="41">
        <v>0.2041</v>
      </c>
      <c r="AF213" s="41">
        <v>0.2014</v>
      </c>
      <c r="AG213" s="41">
        <v>0.16389999999999999</v>
      </c>
      <c r="AH213" s="41">
        <v>0.17280000000000001</v>
      </c>
    </row>
    <row r="214" spans="2:36" ht="15.75" thickBot="1" x14ac:dyDescent="0.3">
      <c r="B214" s="41">
        <v>6.83E-2</v>
      </c>
      <c r="C214" s="41">
        <v>8.9800000000000005E-2</v>
      </c>
      <c r="D214" s="31">
        <v>5.9700000000000003E-2</v>
      </c>
      <c r="E214" s="31">
        <v>6.6400000000000001E-2</v>
      </c>
      <c r="F214" s="31">
        <v>7.2599999999999998E-2</v>
      </c>
      <c r="G214" s="31">
        <v>6.1800000000000001E-2</v>
      </c>
      <c r="H214" s="31">
        <v>0.1007</v>
      </c>
      <c r="I214" s="31">
        <v>0.1192</v>
      </c>
      <c r="J214" s="31">
        <v>9.7699999999999995E-2</v>
      </c>
      <c r="K214" s="31">
        <v>0.11650000000000001</v>
      </c>
      <c r="L214" s="31">
        <v>9.9099999999999994E-2</v>
      </c>
      <c r="M214" s="31">
        <v>0.12559999999999999</v>
      </c>
      <c r="N214" s="31">
        <v>0.11849999999999999</v>
      </c>
      <c r="O214" s="31">
        <v>0.1195</v>
      </c>
      <c r="P214" s="22">
        <v>0.12130000000000001</v>
      </c>
      <c r="Q214" s="41">
        <v>0.1081</v>
      </c>
      <c r="R214" s="41">
        <v>0.1217</v>
      </c>
      <c r="S214" s="41">
        <v>0.1424</v>
      </c>
      <c r="T214" s="41">
        <v>0.12189999999999999</v>
      </c>
      <c r="U214" s="41">
        <v>0.1278</v>
      </c>
      <c r="V214" s="22">
        <v>0.14069999999999999</v>
      </c>
      <c r="W214" s="31">
        <v>0.15640000000000001</v>
      </c>
      <c r="X214" s="31">
        <v>0.1386</v>
      </c>
      <c r="Y214" s="92">
        <v>0.13170000000000001</v>
      </c>
      <c r="Z214" s="31">
        <v>0.15190000000000001</v>
      </c>
      <c r="AA214" s="22">
        <v>0.12820000000000001</v>
      </c>
      <c r="AB214" s="41">
        <v>0.14680000000000001</v>
      </c>
      <c r="AC214" s="22">
        <v>0.14269999999999999</v>
      </c>
      <c r="AD214" s="22">
        <v>0.1207</v>
      </c>
      <c r="AE214" s="22">
        <v>0.13089999999999999</v>
      </c>
      <c r="AF214" s="22">
        <v>0.1139</v>
      </c>
      <c r="AG214" s="35">
        <v>0.1244</v>
      </c>
      <c r="AH214" s="35">
        <v>0.1353</v>
      </c>
    </row>
    <row r="215" spans="2:36" ht="15.75" thickBot="1" x14ac:dyDescent="0.3">
      <c r="B215" s="7">
        <v>3.9199999999999999E-2</v>
      </c>
      <c r="C215" s="7">
        <v>1.9E-3</v>
      </c>
      <c r="D215" s="48">
        <v>3.8100000000000002E-2</v>
      </c>
      <c r="E215" s="35">
        <v>-1.2500000000000001E-2</v>
      </c>
      <c r="F215" s="48">
        <v>-7.7000000000000002E-3</v>
      </c>
      <c r="G215" s="35">
        <v>8.9999999999999998E-4</v>
      </c>
      <c r="H215" s="35">
        <v>1.3299999999999999E-2</v>
      </c>
      <c r="I215" s="35">
        <v>6.5100000000000005E-2</v>
      </c>
      <c r="J215" s="35">
        <v>4.5999999999999999E-2</v>
      </c>
      <c r="K215" s="35">
        <v>5.2699999999999997E-2</v>
      </c>
      <c r="L215" s="22">
        <v>4.3999999999999997E-2</v>
      </c>
      <c r="M215" s="22">
        <v>0.1077</v>
      </c>
      <c r="N215" s="22">
        <v>6.2399999999999997E-2</v>
      </c>
      <c r="O215" s="22">
        <v>7.8E-2</v>
      </c>
      <c r="P215" s="31">
        <v>7.7600000000000002E-2</v>
      </c>
      <c r="Q215" s="31">
        <v>7.85E-2</v>
      </c>
      <c r="R215" s="31">
        <v>4.3700000000000003E-2</v>
      </c>
      <c r="S215" s="31">
        <v>8.4900000000000003E-2</v>
      </c>
      <c r="T215" s="31">
        <v>7.3099999999999998E-2</v>
      </c>
      <c r="U215" s="31">
        <v>6.9599999999999995E-2</v>
      </c>
      <c r="V215" s="31">
        <v>0.13220000000000001</v>
      </c>
      <c r="W215" s="22">
        <v>0.1323</v>
      </c>
      <c r="X215" s="22">
        <v>0.12989999999999999</v>
      </c>
      <c r="Y215" s="88">
        <v>0.1225</v>
      </c>
      <c r="Z215" s="35">
        <v>0.1217</v>
      </c>
      <c r="AA215" s="31">
        <v>6.2E-2</v>
      </c>
      <c r="AB215" s="31">
        <v>7.0400000000000004E-2</v>
      </c>
      <c r="AC215" s="31">
        <v>5.3999999999999999E-2</v>
      </c>
      <c r="AD215" s="31">
        <v>5.3999999999999999E-2</v>
      </c>
      <c r="AE215" s="31">
        <v>7.7499999999999999E-2</v>
      </c>
      <c r="AF215" s="35">
        <v>9.0200000000000002E-2</v>
      </c>
      <c r="AG215" s="31">
        <v>8.5800000000000001E-2</v>
      </c>
      <c r="AH215" s="31">
        <v>0.10639999999999999</v>
      </c>
    </row>
    <row r="216" spans="2:36" ht="15.75" thickBot="1" x14ac:dyDescent="0.3">
      <c r="B216" s="31">
        <v>-2.5999999999999999E-2</v>
      </c>
      <c r="C216" s="35">
        <v>-2.8500000000000001E-2</v>
      </c>
      <c r="D216" s="35">
        <v>-6.0000000000000001E-3</v>
      </c>
      <c r="E216" s="48">
        <v>-1.46E-2</v>
      </c>
      <c r="F216" s="35">
        <v>-3.3599999999999998E-2</v>
      </c>
      <c r="G216" s="48">
        <v>-1.0200000000000001E-2</v>
      </c>
      <c r="H216" s="48">
        <v>-1.2500000000000001E-2</v>
      </c>
      <c r="I216" s="22">
        <v>-1.6500000000000001E-2</v>
      </c>
      <c r="J216" s="22">
        <v>6.9999999999999999E-4</v>
      </c>
      <c r="K216" s="22">
        <v>1.5900000000000001E-2</v>
      </c>
      <c r="L216" s="35">
        <v>2.3400000000000001E-2</v>
      </c>
      <c r="M216" s="35">
        <v>3.0999999999999999E-3</v>
      </c>
      <c r="N216" s="35">
        <v>2.9999999999999997E-4</v>
      </c>
      <c r="O216" s="35">
        <v>-8.3999999999999995E-3</v>
      </c>
      <c r="P216" s="35">
        <v>2.3E-3</v>
      </c>
      <c r="Q216" s="35">
        <v>2.8199999999999999E-2</v>
      </c>
      <c r="R216" s="35">
        <v>1.7600000000000001E-2</v>
      </c>
      <c r="S216" s="35">
        <v>5.0299999999999997E-2</v>
      </c>
      <c r="T216" s="35">
        <v>4.3400000000000001E-2</v>
      </c>
      <c r="U216" s="35">
        <v>5.4800000000000001E-2</v>
      </c>
      <c r="V216" s="35">
        <v>8.77E-2</v>
      </c>
      <c r="W216" s="35">
        <v>0.10680000000000001</v>
      </c>
      <c r="X216" s="35">
        <v>9.4500000000000001E-2</v>
      </c>
      <c r="Y216" s="90">
        <v>0.1003</v>
      </c>
      <c r="Z216" s="22">
        <v>8.2799999999999999E-2</v>
      </c>
      <c r="AA216" s="35">
        <v>2.75E-2</v>
      </c>
      <c r="AB216" s="35">
        <v>7.7000000000000002E-3</v>
      </c>
      <c r="AC216" s="35">
        <v>4.5999999999999999E-3</v>
      </c>
      <c r="AD216" s="35">
        <v>1.8499999999999999E-2</v>
      </c>
      <c r="AE216" s="35">
        <v>9.2999999999999992E-3</v>
      </c>
      <c r="AF216" s="31">
        <v>8.1100000000000005E-2</v>
      </c>
      <c r="AG216" s="22">
        <v>7.2999999999999995E-2</v>
      </c>
      <c r="AH216" s="22">
        <v>0.10879999999999999</v>
      </c>
    </row>
    <row r="217" spans="2:36" ht="15.75" thickBot="1" x14ac:dyDescent="0.3">
      <c r="B217" s="93">
        <v>-3.1199999999999999E-2</v>
      </c>
      <c r="C217" s="31">
        <v>-3.9199999999999999E-2</v>
      </c>
      <c r="D217" s="7">
        <v>-2.98E-2</v>
      </c>
      <c r="E217" s="22">
        <v>-3.4700000000000002E-2</v>
      </c>
      <c r="F217" s="7">
        <v>-4.3799999999999999E-2</v>
      </c>
      <c r="G217" s="16">
        <v>-2.1399999999999999E-2</v>
      </c>
      <c r="H217" s="16">
        <v>-2.93E-2</v>
      </c>
      <c r="I217" s="48">
        <v>-3.5499999999999997E-2</v>
      </c>
      <c r="J217" s="48">
        <v>-1.6500000000000001E-2</v>
      </c>
      <c r="K217" s="48">
        <v>-3.9800000000000002E-2</v>
      </c>
      <c r="L217" s="7">
        <v>-4.9099999999999998E-2</v>
      </c>
      <c r="M217" s="7">
        <v>-5.1900000000000002E-2</v>
      </c>
      <c r="N217" s="7">
        <v>-2.93E-2</v>
      </c>
      <c r="O217" s="7">
        <v>-2.6200000000000001E-2</v>
      </c>
      <c r="P217" s="7">
        <v>-2.46E-2</v>
      </c>
      <c r="Q217" s="7">
        <v>-4.5199999999999997E-2</v>
      </c>
      <c r="R217" s="7">
        <v>-2.46E-2</v>
      </c>
      <c r="S217" s="7">
        <v>-8.14E-2</v>
      </c>
      <c r="T217" s="16">
        <v>-7.1599999999999997E-2</v>
      </c>
      <c r="U217" s="16">
        <v>-5.4600000000000003E-2</v>
      </c>
      <c r="V217" s="16">
        <v>-6.1499999999999999E-2</v>
      </c>
      <c r="W217" s="16">
        <v>-9.0200000000000002E-2</v>
      </c>
      <c r="X217" s="16">
        <v>-7.2499999999999995E-2</v>
      </c>
      <c r="Y217" s="137">
        <v>-6.7100000000000007E-2</v>
      </c>
      <c r="Z217" s="7">
        <v>-7.4099999999999999E-2</v>
      </c>
      <c r="AA217" s="7">
        <v>-2.5399999999999999E-2</v>
      </c>
      <c r="AB217" s="7">
        <v>-1.5699999999999999E-2</v>
      </c>
      <c r="AC217" s="7">
        <v>-1.66E-2</v>
      </c>
      <c r="AD217" s="7">
        <v>9.5999999999999992E-3</v>
      </c>
      <c r="AE217" s="7">
        <v>-4.5999999999999999E-3</v>
      </c>
      <c r="AF217" s="7">
        <v>5.0000000000000001E-3</v>
      </c>
      <c r="AG217" s="7">
        <v>-7.4000000000000003E-3</v>
      </c>
      <c r="AH217" s="7">
        <v>-2.6100000000000002E-2</v>
      </c>
    </row>
    <row r="218" spans="2:36" ht="15.75" thickBot="1" x14ac:dyDescent="0.3">
      <c r="B218" s="35">
        <v>-3.7600000000000001E-2</v>
      </c>
      <c r="C218" s="16">
        <v>-4.2500000000000003E-2</v>
      </c>
      <c r="D218" s="22">
        <v>-3.9800000000000002E-2</v>
      </c>
      <c r="E218" s="16">
        <v>-3.85E-2</v>
      </c>
      <c r="F218" s="93">
        <v>-4.6699999999999998E-2</v>
      </c>
      <c r="G218" s="93">
        <v>-3.6400000000000002E-2</v>
      </c>
      <c r="H218" s="22">
        <v>-6.2600000000000003E-2</v>
      </c>
      <c r="I218" s="16">
        <v>-6.6900000000000001E-2</v>
      </c>
      <c r="J218" s="16">
        <v>-6.7699999999999996E-2</v>
      </c>
      <c r="K218" s="7">
        <v>-6.6600000000000006E-2</v>
      </c>
      <c r="L218" s="48">
        <v>-5.74E-2</v>
      </c>
      <c r="M218" s="48">
        <v>-7.1800000000000003E-2</v>
      </c>
      <c r="N218" s="16">
        <v>-8.0600000000000005E-2</v>
      </c>
      <c r="O218" s="16">
        <v>-7.3700000000000002E-2</v>
      </c>
      <c r="P218" s="48">
        <v>-5.4800000000000001E-2</v>
      </c>
      <c r="Q218" s="16">
        <v>-7.7799999999999994E-2</v>
      </c>
      <c r="R218" s="48">
        <v>-7.3999999999999996E-2</v>
      </c>
      <c r="S218" s="16">
        <v>-9.2100000000000001E-2</v>
      </c>
      <c r="T218" s="7">
        <v>-7.7600000000000002E-2</v>
      </c>
      <c r="U218" s="7">
        <v>-6.4299999999999996E-2</v>
      </c>
      <c r="V218" s="7">
        <v>-0.1075</v>
      </c>
      <c r="W218" s="48">
        <v>-0.1095</v>
      </c>
      <c r="X218" s="7">
        <v>-0.1023</v>
      </c>
      <c r="Y218" s="89">
        <v>-8.5900000000000004E-2</v>
      </c>
      <c r="Z218" s="16">
        <v>-7.6999999999999999E-2</v>
      </c>
      <c r="AA218" s="16">
        <v>-5.4800000000000001E-2</v>
      </c>
      <c r="AB218" s="16">
        <v>-6.0999999999999999E-2</v>
      </c>
      <c r="AC218" s="16">
        <v>-7.0300000000000001E-2</v>
      </c>
      <c r="AD218" s="16">
        <v>-7.4300000000000005E-2</v>
      </c>
      <c r="AE218" s="16">
        <v>-5.1400000000000001E-2</v>
      </c>
      <c r="AF218" s="16">
        <v>-8.4599999999999995E-2</v>
      </c>
      <c r="AG218" s="16">
        <v>-7.2700000000000001E-2</v>
      </c>
      <c r="AH218" s="16">
        <v>-9.4100000000000003E-2</v>
      </c>
    </row>
    <row r="219" spans="2:36" ht="15.75" thickBot="1" x14ac:dyDescent="0.3">
      <c r="B219" s="16">
        <v>-4.19E-2</v>
      </c>
      <c r="C219" s="93">
        <v>-4.5600000000000002E-2</v>
      </c>
      <c r="D219" s="16">
        <v>-6.9500000000000006E-2</v>
      </c>
      <c r="E219" s="93">
        <v>-4.6699999999999998E-2</v>
      </c>
      <c r="F219" s="16">
        <v>-4.6899999999999997E-2</v>
      </c>
      <c r="G219" s="22">
        <v>-5.8500000000000003E-2</v>
      </c>
      <c r="H219" s="7">
        <v>-6.8900000000000003E-2</v>
      </c>
      <c r="I219" s="7">
        <v>-8.0799999999999997E-2</v>
      </c>
      <c r="J219" s="7">
        <v>-8.4099999999999994E-2</v>
      </c>
      <c r="K219" s="16">
        <v>-8.9200000000000002E-2</v>
      </c>
      <c r="L219" s="16">
        <v>-8.4900000000000003E-2</v>
      </c>
      <c r="M219" s="16">
        <v>-8.7999999999999995E-2</v>
      </c>
      <c r="N219" s="48">
        <v>-8.5999999999999993E-2</v>
      </c>
      <c r="O219" s="48">
        <v>-7.7100000000000002E-2</v>
      </c>
      <c r="P219" s="16">
        <v>-7.4200000000000002E-2</v>
      </c>
      <c r="Q219" s="48">
        <v>-9.2399999999999996E-2</v>
      </c>
      <c r="R219" s="16">
        <v>-0.1095</v>
      </c>
      <c r="S219" s="48">
        <v>-0.12280000000000001</v>
      </c>
      <c r="T219" s="48">
        <v>-0.10539999999999999</v>
      </c>
      <c r="U219" s="48">
        <v>-9.5799999999999996E-2</v>
      </c>
      <c r="V219" s="48">
        <v>-0.1143</v>
      </c>
      <c r="W219" s="7">
        <v>-0.115</v>
      </c>
      <c r="X219" s="48">
        <v>-0.14299999999999999</v>
      </c>
      <c r="Y219" s="86">
        <v>-0.1593</v>
      </c>
      <c r="Z219" s="48">
        <v>-0.15570000000000001</v>
      </c>
      <c r="AA219" s="48">
        <v>-0.1113</v>
      </c>
      <c r="AB219" s="48">
        <v>-8.9300000000000004E-2</v>
      </c>
      <c r="AC219" s="48">
        <v>-8.7499999999999994E-2</v>
      </c>
      <c r="AD219" s="48">
        <v>-0.1089</v>
      </c>
      <c r="AE219" s="48">
        <v>-0.13100000000000001</v>
      </c>
      <c r="AF219" s="48">
        <v>-0.16059999999999999</v>
      </c>
      <c r="AG219" s="48">
        <v>-0.1394</v>
      </c>
      <c r="AH219" s="48">
        <v>-0.15629999999999999</v>
      </c>
    </row>
    <row r="220" spans="2:36" ht="15.75" thickBot="1" x14ac:dyDescent="0.3">
      <c r="B220" s="300">
        <v>-5.2699999999999997E-2</v>
      </c>
      <c r="C220" s="300">
        <v>-7.0300000000000001E-2</v>
      </c>
      <c r="D220" s="301">
        <v>-7.5499999999999998E-2</v>
      </c>
      <c r="E220" s="302">
        <v>-5.8299999999999998E-2</v>
      </c>
      <c r="F220" s="300">
        <v>-5.91E-2</v>
      </c>
      <c r="G220" s="302">
        <v>-9.0399999999999994E-2</v>
      </c>
      <c r="H220" s="301">
        <v>-9.8599999999999993E-2</v>
      </c>
      <c r="I220" s="301">
        <v>-0.10970000000000001</v>
      </c>
      <c r="J220" s="301">
        <v>-9.1700000000000004E-2</v>
      </c>
      <c r="K220" s="301">
        <v>-0.13059999999999999</v>
      </c>
      <c r="L220" s="301">
        <v>-0.1368</v>
      </c>
      <c r="M220" s="301">
        <v>-0.17</v>
      </c>
      <c r="N220" s="301">
        <v>-0.1593</v>
      </c>
      <c r="O220" s="301">
        <v>-0.17</v>
      </c>
      <c r="P220" s="301">
        <v>-0.1714</v>
      </c>
      <c r="Q220" s="301">
        <v>-0.1726</v>
      </c>
      <c r="R220" s="301">
        <v>-0.16420000000000001</v>
      </c>
      <c r="S220" s="301">
        <v>-0.1958</v>
      </c>
      <c r="T220" s="301">
        <v>-0.1802</v>
      </c>
      <c r="U220" s="301">
        <v>-0.19239999999999999</v>
      </c>
      <c r="V220" s="301">
        <v>-0.23169999999999999</v>
      </c>
      <c r="W220" s="301">
        <v>-0.24099999999999999</v>
      </c>
      <c r="X220" s="301">
        <v>-0.23619999999999999</v>
      </c>
      <c r="Y220" s="303">
        <v>-0.24030000000000001</v>
      </c>
      <c r="Z220" s="301">
        <v>-0.24679999999999999</v>
      </c>
      <c r="AA220" s="301">
        <v>-0.21879999999999999</v>
      </c>
      <c r="AB220" s="301">
        <v>-0.21049999999999999</v>
      </c>
      <c r="AC220" s="93">
        <v>-0.1956</v>
      </c>
      <c r="AD220" s="93">
        <v>-0.1991</v>
      </c>
      <c r="AE220" s="93">
        <v>-0.23480000000000001</v>
      </c>
      <c r="AF220" s="93">
        <v>-0.24640000000000001</v>
      </c>
      <c r="AG220" s="93">
        <v>-0.2276</v>
      </c>
      <c r="AH220" s="93">
        <v>-0.24679999999999999</v>
      </c>
    </row>
    <row r="221" spans="2:36" ht="15.75" thickBot="1" x14ac:dyDescent="0.3">
      <c r="AI221" t="s">
        <v>62</v>
      </c>
      <c r="AJ221" t="s">
        <v>62</v>
      </c>
    </row>
    <row r="222" spans="2:36" ht="15.75" thickBot="1" x14ac:dyDescent="0.3">
      <c r="X222" s="55" t="s">
        <v>96</v>
      </c>
      <c r="Y222" s="55" t="s">
        <v>86</v>
      </c>
      <c r="Z222" s="55" t="s">
        <v>91</v>
      </c>
      <c r="AA222" s="55" t="s">
        <v>100</v>
      </c>
      <c r="AB222" s="55" t="s">
        <v>99</v>
      </c>
      <c r="AC222" s="55" t="s">
        <v>101</v>
      </c>
      <c r="AD222" s="55" t="s">
        <v>98</v>
      </c>
      <c r="AE222" s="55" t="s">
        <v>99</v>
      </c>
      <c r="AF222" s="55" t="s">
        <v>100</v>
      </c>
      <c r="AG222" s="55" t="s">
        <v>99</v>
      </c>
      <c r="AH222" s="55" t="s">
        <v>101</v>
      </c>
      <c r="AJ222" t="s">
        <v>62</v>
      </c>
    </row>
    <row r="223" spans="2:36" ht="15.75" thickBot="1" x14ac:dyDescent="0.3">
      <c r="U223" s="11" t="s">
        <v>43</v>
      </c>
      <c r="V223" t="s">
        <v>62</v>
      </c>
      <c r="W223" t="s">
        <v>62</v>
      </c>
      <c r="X223" s="91">
        <v>3.0800000000000001E-2</v>
      </c>
      <c r="Y223" s="91">
        <v>3.7900000000000003E-2</v>
      </c>
      <c r="Z223" s="7">
        <v>4.0899999999999999E-2</v>
      </c>
      <c r="AA223" s="7">
        <v>8.9599999999999999E-2</v>
      </c>
      <c r="AB223" s="7">
        <v>9.9299999999999999E-2</v>
      </c>
      <c r="AC223" s="7">
        <v>9.8400000000000001E-2</v>
      </c>
      <c r="AD223" s="7">
        <v>0.1246</v>
      </c>
      <c r="AE223" s="7">
        <v>0.1104</v>
      </c>
      <c r="AF223" s="7">
        <v>0.12</v>
      </c>
      <c r="AG223" s="7">
        <v>0.1076</v>
      </c>
      <c r="AH223" s="7">
        <v>8.8900000000000007E-2</v>
      </c>
    </row>
    <row r="224" spans="2:36" ht="15.75" thickBot="1" x14ac:dyDescent="0.3">
      <c r="U224" s="18" t="s">
        <v>50</v>
      </c>
      <c r="X224" s="137">
        <v>1.77E-2</v>
      </c>
      <c r="Y224" s="89">
        <v>2.9100000000000001E-2</v>
      </c>
      <c r="Z224" s="41">
        <v>3.6999999999999998E-2</v>
      </c>
      <c r="AA224" s="16">
        <v>3.5400000000000001E-2</v>
      </c>
      <c r="AB224" s="93">
        <v>3.0499999999999999E-2</v>
      </c>
      <c r="AC224" s="93">
        <v>4.5400000000000003E-2</v>
      </c>
      <c r="AD224" s="93">
        <v>4.19E-2</v>
      </c>
      <c r="AE224" s="41">
        <v>4.3900000000000002E-2</v>
      </c>
      <c r="AF224" s="41">
        <v>4.1200000000000001E-2</v>
      </c>
      <c r="AG224" s="35">
        <v>1.7600000000000001E-2</v>
      </c>
      <c r="AH224" s="35">
        <v>2.8500000000000001E-2</v>
      </c>
    </row>
    <row r="225" spans="21:34" ht="15.75" thickBot="1" x14ac:dyDescent="0.3">
      <c r="U225" s="23" t="s">
        <v>56</v>
      </c>
      <c r="W225" t="s">
        <v>62</v>
      </c>
      <c r="X225" s="89">
        <v>1.2699999999999999E-2</v>
      </c>
      <c r="Y225" s="137">
        <v>2.3099999999999999E-2</v>
      </c>
      <c r="Z225" s="35">
        <v>1.49E-2</v>
      </c>
      <c r="AA225" s="41">
        <v>3.2399999999999998E-2</v>
      </c>
      <c r="AB225" s="16">
        <v>2.92E-2</v>
      </c>
      <c r="AC225" s="48">
        <v>2.1999999999999999E-2</v>
      </c>
      <c r="AD225" s="41">
        <v>1.9300000000000001E-2</v>
      </c>
      <c r="AE225" s="16">
        <v>3.8800000000000001E-2</v>
      </c>
      <c r="AF225" s="16">
        <v>5.5999999999999999E-3</v>
      </c>
      <c r="AG225" s="16">
        <v>1.7500000000000002E-2</v>
      </c>
      <c r="AH225" s="41">
        <v>1.26E-2</v>
      </c>
    </row>
    <row r="226" spans="21:34" ht="15.75" thickBot="1" x14ac:dyDescent="0.3">
      <c r="U226" s="27" t="s">
        <v>61</v>
      </c>
      <c r="X226" s="87">
        <v>4.7999999999999996E-3</v>
      </c>
      <c r="Y226" s="87">
        <v>6.9999999999999999E-4</v>
      </c>
      <c r="Z226" s="16">
        <v>1.32E-2</v>
      </c>
      <c r="AA226" s="93">
        <v>2.2200000000000001E-2</v>
      </c>
      <c r="AB226" s="48">
        <v>2.0199999999999999E-2</v>
      </c>
      <c r="AC226" s="16">
        <v>1.9900000000000001E-2</v>
      </c>
      <c r="AD226" s="16">
        <v>1.5900000000000001E-2</v>
      </c>
      <c r="AE226" s="93">
        <v>6.1999999999999998E-3</v>
      </c>
      <c r="AF226" s="93">
        <v>-5.4000000000000003E-3</v>
      </c>
      <c r="AG226" s="93">
        <v>1.34E-2</v>
      </c>
      <c r="AH226" s="16">
        <v>-3.8999999999999998E-3</v>
      </c>
    </row>
    <row r="227" spans="21:34" ht="15.75" thickBot="1" x14ac:dyDescent="0.3">
      <c r="U227" s="32" t="s">
        <v>66</v>
      </c>
      <c r="X227" s="88">
        <v>-2.3999999999999998E-3</v>
      </c>
      <c r="Y227" s="90">
        <v>-6.4999999999999997E-3</v>
      </c>
      <c r="Z227" s="31">
        <v>-4.4999999999999997E-3</v>
      </c>
      <c r="AA227" s="48">
        <v>-1.8E-3</v>
      </c>
      <c r="AB227" s="22">
        <v>1.9300000000000001E-2</v>
      </c>
      <c r="AC227" s="22">
        <v>1.04E-2</v>
      </c>
      <c r="AD227" s="48">
        <v>5.9999999999999995E-4</v>
      </c>
      <c r="AE227" s="22">
        <v>-1.4E-3</v>
      </c>
      <c r="AF227" s="35">
        <v>-1.66E-2</v>
      </c>
      <c r="AG227" s="41">
        <v>3.7000000000000002E-3</v>
      </c>
      <c r="AH227" s="93">
        <v>-5.7999999999999996E-3</v>
      </c>
    </row>
    <row r="228" spans="21:34" ht="15.75" thickBot="1" x14ac:dyDescent="0.3">
      <c r="U228" s="36" t="s">
        <v>69</v>
      </c>
      <c r="X228" s="90">
        <v>-1.23E-2</v>
      </c>
      <c r="Y228" s="88">
        <v>-9.7999999999999997E-3</v>
      </c>
      <c r="Z228" s="93">
        <v>-5.7999999999999996E-3</v>
      </c>
      <c r="AA228" s="22">
        <v>-4.1000000000000003E-3</v>
      </c>
      <c r="AB228" s="41">
        <v>-1.34E-2</v>
      </c>
      <c r="AC228" s="41">
        <v>8.5000000000000006E-3</v>
      </c>
      <c r="AD228" s="22">
        <v>-1.1599999999999999E-2</v>
      </c>
      <c r="AE228" s="48">
        <v>-2.1499999999999998E-2</v>
      </c>
      <c r="AF228" s="22">
        <v>-1.84E-2</v>
      </c>
      <c r="AG228" s="48">
        <v>-2.9899999999999999E-2</v>
      </c>
      <c r="AH228" s="22">
        <v>-2.35E-2</v>
      </c>
    </row>
    <row r="229" spans="21:34" ht="15.75" thickBot="1" x14ac:dyDescent="0.3">
      <c r="U229" s="42" t="s">
        <v>71</v>
      </c>
      <c r="X229" s="92">
        <v>-1.78E-2</v>
      </c>
      <c r="Y229" s="92">
        <v>-2.47E-2</v>
      </c>
      <c r="Z229" s="48">
        <v>-4.6199999999999998E-2</v>
      </c>
      <c r="AA229" s="35">
        <v>-7.9299999999999995E-2</v>
      </c>
      <c r="AB229" s="31">
        <v>-8.5999999999999993E-2</v>
      </c>
      <c r="AC229" s="35">
        <v>-0.1022</v>
      </c>
      <c r="AD229" s="35">
        <v>-8.8300000000000003E-2</v>
      </c>
      <c r="AE229" s="31">
        <v>-7.8899999999999998E-2</v>
      </c>
      <c r="AF229" s="48">
        <v>-5.11E-2</v>
      </c>
      <c r="AG229" s="22">
        <v>-5.9299999999999999E-2</v>
      </c>
      <c r="AH229" s="48">
        <v>-4.6800000000000001E-2</v>
      </c>
    </row>
    <row r="230" spans="21:34" ht="15.75" thickBot="1" x14ac:dyDescent="0.3">
      <c r="U230" s="45" t="s">
        <v>72</v>
      </c>
      <c r="X230" s="86">
        <v>-3.3500000000000002E-2</v>
      </c>
      <c r="Y230" s="86">
        <v>-4.9799999999999997E-2</v>
      </c>
      <c r="Z230" s="22">
        <v>-4.9500000000000002E-2</v>
      </c>
      <c r="AA230" s="31">
        <v>-9.4399999999999998E-2</v>
      </c>
      <c r="AB230" s="35">
        <v>-9.9099999999999994E-2</v>
      </c>
      <c r="AC230" s="31">
        <v>-0.1024</v>
      </c>
      <c r="AD230" s="31">
        <v>-0.1024</v>
      </c>
      <c r="AE230" s="35">
        <v>-9.7500000000000003E-2</v>
      </c>
      <c r="AF230" s="31">
        <v>-7.5300000000000006E-2</v>
      </c>
      <c r="AG230" s="31">
        <v>-7.0599999999999996E-2</v>
      </c>
      <c r="AH230" s="31">
        <v>-0.05</v>
      </c>
    </row>
  </sheetData>
  <customSheetViews>
    <customSheetView guid="{7FB8B549-326C-4BEC-8C8D-0E9173EDA60F}" scale="115" topLeftCell="DI46">
      <selection activeCell="DT61" sqref="DT61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2019-02-26T13:21:27Z</dcterms:modified>
</cp:coreProperties>
</file>