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L201" i="1" l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FS40" i="1" l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P193" i="1"/>
  <c r="EP197" i="1"/>
  <c r="ET197" i="1"/>
  <c r="ET193" i="1"/>
  <c r="GX193" i="1"/>
  <c r="GX197" i="1"/>
  <c r="EM191" i="1"/>
  <c r="FX191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<sst xmlns="http://schemas.openxmlformats.org/spreadsheetml/2006/main" count="7182" uniqueCount="106">
  <si>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</si>
  <si>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</si>
  <si>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</si>
  <si>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</si>
  <si>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</si>
  <si>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</si>
  <si>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</si>
  <si>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</si>
  <si>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</si>
  <si>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</si>
  <si>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</si>
  <si>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</si>
  <si>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</si>
  <si>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</si>
  <si>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</si>
  <si>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</si>
  <si>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</si>
  <si>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</si>
  <si>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</si>
  <si>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</si>
  <si>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</si>
  <si>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</si>
  <si>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</si>
  <si>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</si>
  <si>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</si>
  <si>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</si>
  <si>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</si>
  <si>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</si>
  <si>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</si>
  <si>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</si>
  <si>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</si>
  <si>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</si>
  <si>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</si>
  <si>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</si>
  <si>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</si>
  <si>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</si>
  <si>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</si>
  <si>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</si>
  <si>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</si>
  <si>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</si>
  <si>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</si>
  <si>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</si>
  <si>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</si>
  <si>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</si>
  <si>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</si>
  <si>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</si>
  <si>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</si>
  <si>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</si>
  <si>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</si>
  <si>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</si>
  <si>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</si>
  <si>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</si>
  <si>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</si>
  <si>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</si>
  <si>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</si>
  <si>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</si>
  <si>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</si>
  <si>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</si>
  <si>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</si>
  <si>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</si>
  <si>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</si>
  <si>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</si>
  <si>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</si>
  <si>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</si>
  <si>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</si>
  <si>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</si>
  <si>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</si>
  <si>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</si>
  <si>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</si>
  <si>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</si>
  <si>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</si>
  <si>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</si>
  <si>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</si>
  <si>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</si>
  <si>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</si>
  <si>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</si>
  <si>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</si>
  <si>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</si>
  <si>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</si>
  <si>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</si>
  <si>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</si>
  <si>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</si>
  <si>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</si>
  <si>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</si>
  <si>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</si>
  <si>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</si>
  <si>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</si>
  <si>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</si>
  <si>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</si>
  <si>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</si>
  <si>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</si>
  <si>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</si>
  <si>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</si>
  <si>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</si>
  <si>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</si>
  <si>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</si>
  <si>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</si>
  <si>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</si>
  <si>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</si>
  <si>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</si>
  <si>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</si>
  <si>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DAY 24 </t>
  </si>
  <si>
    <t xml:space="preserve">DAY 31 </t>
  </si>
  <si>
    <t xml:space="preserve">DEC </t>
  </si>
  <si>
    <t xml:space="preserve">NZD </t>
  </si>
  <si>
    <t>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</si>
</sst>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C2B9DEF-A32A-41D3-9132-E0CAD52AD09A}" diskRevisions="1" revisionId="484" version="2" protected="1">
  <header guid="{CA00294A-525A-4462-81F6-CD93246E27CC}" dateTime="2019-02-28T17:21:54" maxSheetId="2" userName="Mike Wolski" r:id="rId1">
    <sheetIdMap count="1">
      <sheetId val="1"/>
    </sheetIdMap>
  </header>
  <header guid="{CC2B9DEF-A32A-41D3-9132-E0CAD52AD09A}" dateTime="2019-03-01T08:48:30" maxSheetId="2" userName="Mike Wolski" r:id="rId2" minRId="1" maxRId="48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M2" start="0" length="0">
    <dxf>
      <alignment horizontal="general" vertical="bottom"/>
      <border outline="0">
        <left/>
        <right/>
        <top/>
        <bottom/>
      </border>
    </dxf>
  </rfmt>
  <rfmt sheetId="1" sqref="EM3" start="0" length="0">
    <dxf>
      <alignment horizontal="general" vertical="bottom"/>
      <border outline="0">
        <left/>
        <right/>
        <top/>
        <bottom/>
      </border>
    </dxf>
  </rfmt>
  <rfmt sheetId="1" sqref="EM4" start="0" length="0">
    <dxf>
      <alignment horizontal="general" vertical="bottom"/>
      <border outline="0">
        <left/>
        <right/>
        <top/>
        <bottom/>
      </border>
    </dxf>
  </rfmt>
  <rfmt sheetId="1" sqref="EM5" start="0" length="0">
    <dxf>
      <alignment horizontal="general" vertical="bottom"/>
      <border outline="0">
        <left/>
        <right/>
        <top/>
        <bottom/>
      </border>
    </dxf>
  </rfmt>
  <rfmt sheetId="1" sqref="EM6" start="0" length="0">
    <dxf>
      <alignment horizontal="general" vertical="bottom"/>
      <border outline="0">
        <left/>
        <right/>
        <top/>
        <bottom/>
      </border>
    </dxf>
  </rfmt>
  <rfmt sheetId="1" sqref="EM7" start="0" length="0">
    <dxf>
      <alignment horizontal="general" vertical="bottom"/>
      <border outline="0">
        <left/>
        <right/>
        <top/>
        <bottom/>
      </border>
    </dxf>
  </rfmt>
  <rfmt sheetId="1" sqref="EM8" start="0" length="0">
    <dxf>
      <alignment horizontal="general" vertical="bottom"/>
      <border outline="0">
        <left/>
        <right/>
        <top/>
        <bottom/>
      </border>
    </dxf>
  </rfmt>
  <rfmt sheetId="1" sqref="EM10" start="0" length="0">
    <dxf>
      <alignment horizontal="general" vertical="bottom"/>
      <border outline="0">
        <left/>
        <right/>
        <top/>
        <bottom/>
      </border>
    </dxf>
  </rfmt>
  <rfmt sheetId="1" sqref="EM11" start="0" length="0">
    <dxf>
      <alignment horizontal="general" vertical="bottom"/>
      <border outline="0">
        <left/>
        <right/>
        <top/>
        <bottom/>
      </border>
    </dxf>
  </rfmt>
  <rfmt sheetId="1" sqref="EM12" start="0" length="0">
    <dxf>
      <alignment horizontal="general" vertical="bottom"/>
      <border outline="0">
        <left/>
        <right/>
        <top/>
        <bottom/>
      </border>
    </dxf>
  </rfmt>
  <rfmt sheetId="1" sqref="EM13" start="0" length="0">
    <dxf>
      <alignment horizontal="general" vertical="bottom"/>
      <border outline="0">
        <left/>
        <right/>
        <top/>
        <bottom/>
      </border>
    </dxf>
  </rfmt>
  <rfmt sheetId="1" sqref="EM14" start="0" length="0">
    <dxf>
      <alignment horizontal="general" vertical="bottom"/>
      <border outline="0">
        <left/>
        <right/>
        <top/>
        <bottom/>
      </border>
    </dxf>
  </rfmt>
  <rfmt sheetId="1" sqref="EM15" start="0" length="0">
    <dxf>
      <alignment horizontal="general" vertical="bottom"/>
      <border outline="0">
        <left/>
        <right/>
        <top/>
        <bottom/>
      </border>
    </dxf>
  </rfmt>
  <rfmt sheetId="1" sqref="EM17" start="0" length="0">
    <dxf>
      <alignment horizontal="general" vertical="bottom"/>
      <border outline="0">
        <left/>
        <right/>
        <top/>
        <bottom/>
      </border>
    </dxf>
  </rfmt>
  <rfmt sheetId="1" sqref="EM18" start="0" length="0">
    <dxf>
      <alignment horizontal="general" vertical="bottom"/>
      <border outline="0">
        <left/>
        <right/>
        <top/>
        <bottom/>
      </border>
    </dxf>
  </rfmt>
  <rfmt sheetId="1" sqref="EM19" start="0" length="0">
    <dxf>
      <alignment horizontal="general" vertical="bottom"/>
      <border outline="0">
        <left/>
        <right/>
        <top/>
        <bottom/>
      </border>
    </dxf>
  </rfmt>
  <rfmt sheetId="1" sqref="EM20" start="0" length="0">
    <dxf>
      <alignment horizontal="general" vertical="bottom"/>
      <border outline="0">
        <left/>
        <right/>
        <top/>
        <bottom/>
      </border>
    </dxf>
  </rfmt>
  <rfmt sheetId="1" sqref="EM21" start="0" length="0">
    <dxf>
      <alignment horizontal="general" vertical="bottom"/>
      <border outline="0">
        <left/>
        <right/>
        <top/>
        <bottom/>
      </border>
    </dxf>
  </rfmt>
  <rfmt sheetId="1" sqref="EM23" start="0" length="0">
    <dxf>
      <alignment horizontal="general" vertical="bottom"/>
      <border outline="0">
        <left/>
        <right/>
        <top/>
        <bottom/>
      </border>
    </dxf>
  </rfmt>
  <rfmt sheetId="1" sqref="EM24" start="0" length="0">
    <dxf>
      <alignment horizontal="general" vertical="bottom"/>
      <border outline="0">
        <left/>
        <right/>
        <top/>
        <bottom/>
      </border>
    </dxf>
  </rfmt>
  <rfmt sheetId="1" sqref="EM25" start="0" length="0">
    <dxf>
      <alignment horizontal="general" vertical="bottom"/>
      <border outline="0">
        <left/>
        <right/>
        <top/>
        <bottom/>
      </border>
    </dxf>
  </rfmt>
  <rfmt sheetId="1" sqref="EM26" start="0" length="0">
    <dxf>
      <alignment horizontal="general" vertical="bottom"/>
      <border outline="0">
        <left/>
        <right/>
        <top/>
        <bottom/>
      </border>
    </dxf>
  </rfmt>
  <rfmt sheetId="1" sqref="EM28" start="0" length="0">
    <dxf>
      <alignment horizontal="general" vertical="bottom"/>
      <border outline="0">
        <left/>
        <right/>
        <top/>
        <bottom/>
      </border>
    </dxf>
  </rfmt>
  <rfmt sheetId="1" sqref="EM29" start="0" length="0">
    <dxf>
      <alignment horizontal="general" vertical="bottom"/>
      <border outline="0">
        <left/>
        <right/>
        <top/>
        <bottom/>
      </border>
    </dxf>
  </rfmt>
  <rfmt sheetId="1" sqref="EM30" start="0" length="0">
    <dxf>
      <alignment horizontal="general" vertical="bottom"/>
      <border outline="0">
        <left/>
        <right/>
        <top/>
        <bottom/>
      </border>
    </dxf>
  </rfmt>
  <rfmt sheetId="1" sqref="EM32" start="0" length="0">
    <dxf>
      <alignment horizontal="general" vertical="bottom"/>
      <border outline="0">
        <left/>
        <right/>
        <top/>
        <bottom/>
      </border>
    </dxf>
  </rfmt>
  <rfmt sheetId="1" sqref="EM33" start="0" length="0">
    <dxf>
      <alignment horizontal="general" vertical="bottom"/>
      <border outline="0">
        <left/>
        <right/>
        <top/>
        <bottom/>
      </border>
    </dxf>
  </rfmt>
  <rfmt sheetId="1" sqref="EM35" start="0" length="0">
    <dxf>
      <alignment horizontal="general" vertical="bottom"/>
      <border outline="0">
        <left/>
        <right/>
        <top/>
        <bottom/>
      </border>
    </dxf>
  </rfmt>
  <rfmt sheetId="1" sqref="EK51" start="0" length="0">
    <dxf>
      <fill>
        <patternFill patternType="solid">
          <bgColor theme="4" tint="-0.249977111117893"/>
        </patternFill>
      </fill>
    </dxf>
  </rfmt>
  <rfmt sheetId="1" sqref="EK52" start="0" length="0">
    <dxf>
      <fill>
        <patternFill patternType="solid">
          <bgColor theme="5" tint="-0.249977111117893"/>
        </patternFill>
      </fill>
    </dxf>
  </rfmt>
  <rfmt sheetId="1" sqref="EK53" start="0" length="0">
    <dxf>
      <fill>
        <patternFill patternType="solid">
          <bgColor rgb="FFC00000"/>
        </patternFill>
      </fill>
    </dxf>
  </rfmt>
  <rfmt sheetId="1" sqref="EK54" start="0" length="0">
    <dxf>
      <fill>
        <patternFill patternType="solid">
          <bgColor rgb="FFFF0000"/>
        </patternFill>
      </fill>
    </dxf>
  </rfmt>
  <rfmt sheetId="1" sqref="EK55" start="0" length="0">
    <dxf>
      <fill>
        <patternFill patternType="solid">
          <bgColor rgb="FFFFFF00"/>
        </patternFill>
      </fill>
    </dxf>
  </rfmt>
  <rfmt sheetId="1" sqref="EK56" start="0" length="0">
    <dxf>
      <fill>
        <patternFill patternType="solid">
          <bgColor theme="2"/>
        </patternFill>
      </fill>
    </dxf>
  </rfmt>
  <rfmt sheetId="1" sqref="EK57" start="0" length="0">
    <dxf>
      <fill>
        <patternFill patternType="solid">
          <bgColor theme="5" tint="0.39997558519241921"/>
        </patternFill>
      </fill>
    </dxf>
  </rfmt>
  <rfmt sheetId="1" sqref="EK58" start="0" length="0">
    <dxf>
      <fill>
        <patternFill patternType="solid">
          <bgColor rgb="FF7030A0"/>
        </patternFill>
      </fill>
    </dxf>
  </rfmt>
  <rcc rId="1" sId="1">
    <nc r="EL46" t="inlineStr">
      <is>
        <t xml:space="preserve"> </t>
      </is>
    </nc>
  </rcc>
  <rcc rId="2" sId="1" numFmtId="14">
    <nc r="EK51">
      <v>0.31019999999999998</v>
    </nc>
  </rcc>
  <rcc rId="3" sId="1" numFmtId="14">
    <nc r="EK52">
      <v>0.2041</v>
    </nc>
  </rcc>
  <rcc rId="4" sId="1" numFmtId="14">
    <nc r="EK53">
      <v>6.4699999999999994E-2</v>
    </nc>
  </rcc>
  <rcc rId="5" sId="1" numFmtId="14">
    <nc r="EK54">
      <v>4.2999999999999997E-2</v>
    </nc>
  </rcc>
  <rcc rId="6" sId="1" numFmtId="14">
    <nc r="EK55">
      <v>-4.48E-2</v>
    </nc>
  </rcc>
  <rcc rId="7" sId="1" numFmtId="14">
    <nc r="EK56">
      <v>-5.6099999999999997E-2</v>
    </nc>
  </rcc>
  <rcc rId="8" sId="1" numFmtId="14">
    <nc r="EK57">
      <v>-0.22939999999999999</v>
    </nc>
  </rcc>
  <rcc rId="9" sId="1" numFmtId="14">
    <nc r="EK58">
      <v>-0.29170000000000001</v>
    </nc>
  </rcc>
  <rfmt sheetId="1" sqref="EK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K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" sId="1">
    <nc r="EK59">
      <v>6.58</v>
    </nc>
  </rcc>
  <rcc rId="11" sId="1" numFmtId="14">
    <nc r="EK60">
      <v>2.2100000000000002E-2</v>
    </nc>
  </rcc>
  <rfmt sheetId="1" sqref="EK60">
    <dxf>
      <fill>
        <patternFill>
          <bgColor theme="5" tint="-0.249977111117893"/>
        </patternFill>
      </fill>
    </dxf>
  </rfmt>
  <rcc rId="12" sId="1" numFmtId="14">
    <nc r="EK61">
      <v>-3.2399999999999998E-2</v>
    </nc>
  </rcc>
  <rfmt sheetId="1" sqref="EK61">
    <dxf>
      <fill>
        <patternFill>
          <bgColor rgb="FF7030A0"/>
        </patternFill>
      </fill>
    </dxf>
  </rfmt>
  <rfmt sheetId="1" sqref="EK64" start="0" length="0">
    <dxf>
      <border outline="0">
        <right style="medium">
          <color indexed="64"/>
        </right>
        <top style="medium">
          <color indexed="64"/>
        </top>
      </border>
    </dxf>
  </rfmt>
  <rcc rId="13" sId="1" odxf="1" dxf="1">
    <nc r="EK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" sId="1" odxf="1" dxf="1">
    <oc r="EK66">
      <f>SUM(EK51, -EK58,)</f>
    </oc>
    <nc r="EK66">
      <f>SUM(EK51, -EK58)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" sId="1" odxf="1" dxf="1">
    <nc r="EK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" sId="1" odxf="1" dxf="1">
    <oc r="EK68">
      <f>SUM(EK51, -EK57)</f>
    </oc>
    <nc r="EK68">
      <f>SUM(EK51, -EK57)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" sId="1" odxf="1" dxf="1">
    <nc r="EK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" sId="1" odxf="1" dxf="1">
    <oc r="EK70">
      <f>SUM(EK51, -EK56)</f>
    </oc>
    <nc r="EK70">
      <f>SUM(EK52, -EK58)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" sId="1" odxf="1" dxf="1">
    <nc r="EK71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0" sId="1" odxf="1" dxf="1">
    <oc r="EK72">
      <f>SUM(EK57, -EK68,)</f>
    </oc>
    <nc r="EK72">
      <f>SUM(EK52, -EK57)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1" sId="1" odxf="1" dxf="1">
    <nc r="EK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2" sId="1" odxf="1" dxf="1">
    <oc r="EK74">
      <f>SUM(EK57, -EK67)</f>
    </oc>
    <nc r="EK74">
      <f>SUM(EK51, -EK56)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3" sId="1" odxf="1" dxf="1">
    <nc r="EK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4" sId="1" odxf="1" dxf="1">
    <oc r="EK76">
      <f>SUM(EK57, -EK66)</f>
    </oc>
    <nc r="EK76">
      <f>SUM(EK51, -EK55)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" sId="1" odxf="1" dxf="1">
    <nc r="EK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" sId="1" odxf="1" dxf="1">
    <oc r="EK78">
      <f>SUM(EK67, -EK74,)</f>
    </oc>
    <nc r="EK78">
      <f>SUM(EK53, -EK58)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" sId="1" odxf="1" dxf="1">
    <nc r="EK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" sId="1" odxf="1" dxf="1">
    <oc r="EK80">
      <f>SUM(EK67, -EK73)</f>
    </oc>
    <nc r="EK80">
      <f>SUM(EK54, -EK58)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" sId="1" odxf="1" dxf="1">
    <nc r="EK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" sId="1" odxf="1" dxf="1">
    <oc r="EK82">
      <f>SUM(EK67, -EK72)</f>
    </oc>
    <nc r="EK82">
      <f>SUM(EK53, -EK57)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1" sId="1" odxf="1" dxf="1">
    <nc r="EK83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2" sId="1" odxf="1" dxf="1">
    <oc r="EK84">
      <f>SUM(EK73, -EK80,)</f>
    </oc>
    <nc r="EK84">
      <f>SUM(EK51, -EK54)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3" sId="1" odxf="1" dxf="1">
    <nc r="EK8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4" sId="1" odxf="1" dxf="1">
    <oc r="EK86">
      <f>SUM(EK73, -EK79)</f>
    </oc>
    <nc r="EK86">
      <f>SUM(EK54, -EK57)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" sId="1" odxf="1" dxf="1">
    <nc r="EK8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6" sId="1" odxf="1" dxf="1">
    <oc r="EK88">
      <f>SUM(EK73, -EK78)</f>
    </oc>
    <nc r="EK88">
      <f>SUM(EK51, -EK53)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" sId="1" odxf="1" dxf="1">
    <nc r="EK89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" sId="1" odxf="1" dxf="1">
    <oc r="EK90">
      <f>SUM(EK79, -EK86,)</f>
    </oc>
    <nc r="EK90">
      <f>SUM(EK52, -EK56)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" sId="1" odxf="1" dxf="1">
    <nc r="EK9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0" sId="1" odxf="1" dxf="1">
    <oc r="EK92">
      <f>SUM(EK79, -EK85)</f>
    </oc>
    <nc r="EK92">
      <f>SUM(EK52, -EK55)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" sId="1" odxf="1" dxf="1">
    <nc r="EK9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2" sId="1" odxf="1" dxf="1">
    <oc r="EK94">
      <f>SUM(EK79, -EK84)</f>
    </oc>
    <nc r="EK94">
      <f>SUM(EK55, -EK58)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3" sId="1" odxf="1" dxf="1">
    <nc r="EK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4" sId="1" odxf="1" dxf="1">
    <oc r="EK96">
      <f>SUM(EK85, -EK92,)</f>
    </oc>
    <nc r="EK96">
      <f>SUM(EK56, -EK58)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5" sId="1" odxf="1" dxf="1">
    <nc r="EK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6" sId="1" odxf="1" dxf="1">
    <oc r="EK98">
      <f>SUM(EK85, -EK91)</f>
    </oc>
    <nc r="EK98">
      <f>SUM(EK55, -EK57)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7" sId="1" odxf="1" dxf="1">
    <nc r="EK9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8" sId="1" odxf="1" dxf="1">
    <oc r="EK100">
      <f>SUM(EK85, -EK90)</f>
    </oc>
    <nc r="EK100">
      <f>SUM(EK56, -EK57)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9" sId="1" odxf="1" dxf="1">
    <nc r="EK10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0" sId="1" odxf="1" dxf="1">
    <oc r="EK102">
      <f>SUM(EK91, -EK98,)</f>
    </oc>
    <nc r="EK102">
      <f>SUM(EK52, -EK54)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EK103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2" sId="1" odxf="1" dxf="1">
    <oc r="EK104">
      <f>SUM(EK91, -EK97)</f>
    </oc>
    <nc r="EK104">
      <f>SUM(EK51, -EK52)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53" sId="1" odxf="1" dxf="1">
    <nc r="EK10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4" sId="1" odxf="1" dxf="1">
    <oc r="EK106">
      <f>SUM(EK91, -EK96)</f>
    </oc>
    <nc r="EK106">
      <f>SUM(EK52, -EK53)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5" sId="1" odxf="1" dxf="1">
    <nc r="EK10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6" sId="1" odxf="1" dxf="1">
    <oc r="EK108">
      <f>SUM(EK97, -EK104,)</f>
    </oc>
    <nc r="EK108">
      <f>SUM(EK53, -EK56)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7" sId="1" odxf="1" dxf="1">
    <nc r="EK10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8" sId="1" odxf="1" dxf="1">
    <oc r="EK110">
      <f>SUM(EK97, -EK103)</f>
    </oc>
    <nc r="EK110">
      <f>SUM(EK53, -EK55)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EK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EK112">
      <f>SUM(EK97, -EK102)</f>
    </oc>
    <nc r="EK112">
      <f>SUM(EK54, -EK56)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1" sId="1" odxf="1" dxf="1">
    <nc r="EK113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2" sId="1" odxf="1" dxf="1">
    <oc r="EK114">
      <f>SUM(EK99, -EK104)</f>
    </oc>
    <nc r="EK114">
      <f>SUM(EK54, -EK55)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EK115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64" sId="1" odxf="1" dxf="1">
    <oc r="EK116">
      <f>SUM(EK105, -EK112,)</f>
    </oc>
    <nc r="EK116">
      <f>SUM(EK57, -EK58)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5" sId="1" odxf="1" dxf="1">
    <nc r="EK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6" sId="1" odxf="1" dxf="1">
    <oc r="EK118">
      <f>SUM(EK105, -EK111)</f>
    </oc>
    <nc r="EK118">
      <f>SUM(EK53, -EK54)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EK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EK120">
      <f>SUM(EK105, -EK110)</f>
    </oc>
    <nc r="EK120">
      <f>SUM(EK55, -EK56)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9" sId="1">
    <nc r="EK63" t="inlineStr">
      <is>
        <t xml:space="preserve"> </t>
      </is>
    </nc>
  </rcc>
  <rm rId="70" sheetId="1" source="EK111:EK120" destination="EK113:EK122" sourceSheetId="1"/>
  <rm rId="71" sheetId="1" source="EK103:EK104" destination="EK111:EK112" sourceSheetId="1"/>
  <rm rId="72" sheetId="1" source="EK95:EK102" destination="EK97:EK104" sourceSheetId="1"/>
  <rm rId="73" sheetId="1" source="EK87:EK88" destination="EK95:EK96" sourceSheetId="1"/>
  <rm rId="74" sheetId="1" source="EK83:EK84" destination="EK87:EK88" sourceSheetId="1"/>
  <rm rId="75" sheetId="1" source="EK79:EK82" destination="EK81:EK84" sourceSheetId="1"/>
  <rm rId="76" sheetId="1" source="EK75:EK76" destination="EK79:EK80" sourceSheetId="1"/>
  <rm rId="77" sheetId="1" source="EK77:EK122" destination="EK75:EK120" sourceSheetId="1"/>
  <rfmt sheetId="1" sqref="EK141" start="0" length="0">
    <dxf>
      <fill>
        <patternFill patternType="solid">
          <bgColor theme="4" tint="-0.249977111117893"/>
        </patternFill>
      </fill>
    </dxf>
  </rfmt>
  <rfmt sheetId="1" sqref="EK140" start="0" length="0">
    <dxf>
      <fill>
        <patternFill patternType="solid">
          <bgColor theme="2"/>
        </patternFill>
      </fill>
    </dxf>
  </rfmt>
  <rfmt sheetId="1" sqref="EK139" start="0" length="0">
    <dxf>
      <fill>
        <patternFill patternType="solid">
          <bgColor rgb="FFFFFF00"/>
        </patternFill>
      </fill>
    </dxf>
  </rfmt>
  <rfmt sheetId="1" sqref="EK136" start="0" length="0">
    <dxf>
      <fill>
        <patternFill patternType="solid">
          <bgColor theme="5" tint="-0.249977111117893"/>
        </patternFill>
      </fill>
    </dxf>
  </rfmt>
  <rfmt sheetId="1" sqref="EK142" start="0" length="0">
    <dxf>
      <fill>
        <patternFill patternType="solid">
          <bgColor theme="5" tint="0.39997558519241921"/>
        </patternFill>
      </fill>
    </dxf>
  </rfmt>
  <rfmt sheetId="1" sqref="EK137" start="0" length="0">
    <dxf>
      <fill>
        <patternFill patternType="solid">
          <bgColor rgb="FFC00000"/>
        </patternFill>
      </fill>
    </dxf>
  </rfmt>
  <rfmt sheetId="1" sqref="EK138" start="0" length="0">
    <dxf>
      <fill>
        <patternFill patternType="solid">
          <bgColor rgb="FFFF0000"/>
        </patternFill>
      </fill>
    </dxf>
  </rfmt>
  <rfmt sheetId="1" sqref="EK143" start="0" length="0">
    <dxf>
      <fill>
        <patternFill patternType="solid">
          <bgColor rgb="FF7030A0"/>
        </patternFill>
      </fill>
    </dxf>
  </rfmt>
  <rcc rId="78" sId="1">
    <nc r="EL131" t="inlineStr">
      <is>
        <t xml:space="preserve"> </t>
      </is>
    </nc>
  </rcc>
  <rcc rId="79" sId="1" numFmtId="14">
    <nc r="EK136">
      <v>-2.2000000000000001E-3</v>
    </nc>
  </rcc>
  <rcc rId="80" sId="1" numFmtId="14">
    <nc r="EK137">
      <v>2.9999999999999997E-4</v>
    </nc>
  </rcc>
  <rcc rId="81" sId="1" numFmtId="14">
    <nc r="EK138">
      <v>1.6000000000000001E-3</v>
    </nc>
  </rcc>
  <rcc rId="82" sId="1" numFmtId="14">
    <nc r="EK139">
      <v>2.2100000000000002E-2</v>
    </nc>
  </rcc>
  <rcc rId="83" sId="1" numFmtId="14">
    <nc r="EK140">
      <v>-2.3999999999999998E-3</v>
    </nc>
  </rcc>
  <rcc rId="84" sId="1" numFmtId="14">
    <nc r="EK141">
      <v>1.12E-2</v>
    </nc>
  </rcc>
  <rcc rId="85" sId="1" numFmtId="14">
    <nc r="EK142">
      <v>1.8E-3</v>
    </nc>
  </rcc>
  <rcc rId="86" sId="1" numFmtId="14">
    <nc r="EK143">
      <v>-3.2399999999999998E-2</v>
    </nc>
  </rcc>
  <rcc rId="87" sId="1" odxf="1" dxf="1" numFmtId="14">
    <nc r="EK145">
      <v>2.2100000000000002E-2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" sId="1" odxf="1" dxf="1" numFmtId="14">
    <nc r="EK146">
      <v>-3.2399999999999998E-2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9" sId="1">
    <nc r="EL145" t="inlineStr">
      <is>
        <t xml:space="preserve"> </t>
      </is>
    </nc>
  </rcc>
  <rfmt sheetId="1" sqref="EK149" start="0" length="0">
    <dxf>
      <border outline="0">
        <right style="medium">
          <color indexed="64"/>
        </right>
        <top style="medium">
          <color indexed="64"/>
        </top>
      </border>
    </dxf>
  </rfmt>
  <rcc rId="90" sId="1" odxf="1" dxf="1">
    <nc r="EK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1" sId="1" odxf="1" dxf="1">
    <oc r="EK151">
      <f>SUM(EK136, -EK143,)</f>
    </oc>
    <nc r="EK151">
      <f>SUM(EK136, -EK143)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92" sId="1" odxf="1" dxf="1">
    <nc r="EK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K189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93" sId="1" odxf="1" dxf="1">
    <nc r="EK15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fmt sheetId="1" sqref="EK177" start="0" length="0">
    <dxf>
      <border outline="0">
        <left/>
        <top/>
        <bottom style="medium">
          <color rgb="FFFFFF00"/>
        </bottom>
      </border>
    </dxf>
  </rfmt>
  <rcc rId="94" sId="1" odxf="1" dxf="1">
    <nc r="EK156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5" sId="1" odxf="1" dxf="1">
    <oc r="EK157">
      <f>SUM(EK142, -EK153,)</f>
    </oc>
    <nc r="EK157">
      <f>SUM(EK137, -EK143)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6" sId="1" odxf="1" dxf="1">
    <nc r="EK15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7" sId="1" odxf="1" dxf="1">
    <oc r="EK159">
      <f>SUM(EK142, -EK152)</f>
    </oc>
    <nc r="EK159">
      <f>SUM(EK138, -EK143)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98" sId="1" odxf="1" dxf="1">
    <nc r="EK16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K199" start="0" length="0">
    <dxf>
      <border outline="0">
        <left/>
        <top/>
      </border>
    </dxf>
  </rfmt>
  <rcc rId="99" sId="1" odxf="1" dxf="1">
    <nc r="EK16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00" sId="1" odxf="1" dxf="1">
    <oc r="EK163">
      <f>SUM(EK152, -EK159,)</f>
    </oc>
    <nc r="EK163">
      <f>SUM(EK139, -EK143)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1" sId="1" odxf="1" dxf="1">
    <nc r="EK16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02" sId="1" odxf="1" dxf="1">
    <oc r="EK165">
      <f>SUM(EK152, -EK158)</f>
    </oc>
    <nc r="EK165">
      <f>SUM(EK136, -EK140)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3" sId="1" odxf="1" dxf="1">
    <nc r="EK16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04" sId="1" odxf="1" dxf="1">
    <oc r="EK167">
      <f>SUM(EK152, -EK157)</f>
    </oc>
    <nc r="EK167">
      <f>SUM(EK140, -EK143)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05" sId="1" odxf="1" dxf="1">
    <nc r="EK168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K205" start="0" length="0">
    <dxf>
      <border outline="0">
        <left/>
        <top/>
      </border>
    </dxf>
  </rfmt>
  <rcc rId="106" sId="1" odxf="1" dxf="1">
    <nc r="EK170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K167" start="0" length="0">
    <dxf>
      <border outline="0">
        <left/>
        <top/>
        <bottom style="medium">
          <color rgb="FFFFFF00"/>
        </bottom>
      </border>
    </dxf>
  </rfmt>
  <rcc rId="107" sId="1" odxf="1" dxf="1">
    <nc r="EK17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08" sId="1" odxf="1" dxf="1">
    <oc r="EK173">
      <f>SUM(EK158, -EK163)</f>
    </oc>
    <nc r="EK173">
      <f>SUM(EK139, -EK142)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9" sId="1" odxf="1" dxf="1">
    <nc r="EK17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K193" start="0" length="0">
    <dxf>
      <border outline="0">
        <left/>
        <top/>
      </border>
    </dxf>
  </rfmt>
  <rcc rId="110" sId="1" odxf="1" dxf="1">
    <nc r="EK17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K18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11" sId="1" odxf="1" dxf="1">
    <nc r="EK17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K197" start="0" length="0">
    <dxf>
      <border outline="0">
        <left/>
        <top/>
      </border>
    </dxf>
  </rfmt>
  <rcc rId="112" sId="1" odxf="1" dxf="1">
    <nc r="EK18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K179" start="0" length="0">
    <dxf>
      <border outline="0">
        <left/>
        <top/>
      </border>
    </dxf>
  </rfmt>
  <rcc rId="113" sId="1" odxf="1" dxf="1">
    <nc r="EK18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K183" start="0" length="0">
    <dxf>
      <border outline="0">
        <left/>
        <top/>
      </border>
    </dxf>
  </rfmt>
  <rcc rId="114" sId="1" odxf="1" dxf="1">
    <nc r="EK18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15" sId="1" odxf="1" dxf="1">
    <oc r="EK185">
      <f>SUM(EK170, -EK175)</f>
    </oc>
    <nc r="EK185">
      <f>SUM(EK141, -EK143)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16" sId="1" odxf="1" dxf="1">
    <nc r="EK18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17" sId="1" odxf="1" dxf="1">
    <oc r="EK187">
      <f>SUM(EK176, -EK183,)</f>
    </oc>
    <nc r="EK187">
      <f>SUM(EK139, -EK141)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8" sId="1" odxf="1" dxf="1">
    <nc r="EK18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K175" start="0" length="0">
    <dxf>
      <fill>
        <patternFill patternType="solid">
          <bgColor theme="0"/>
        </patternFill>
      </fill>
      <border outline="0">
        <left/>
        <top/>
      </border>
    </dxf>
  </rfmt>
  <rcc rId="119" sId="1" odxf="1" dxf="1">
    <nc r="EK19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0" sId="1" odxf="1" dxf="1">
    <oc r="EK191">
      <f>SUM(EK176, -EK181)</f>
    </oc>
    <nc r="EK191">
      <f>SUM(EK141, -EK142)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1" sId="1" odxf="1" dxf="1">
    <nc r="EK192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2" sId="1" odxf="1" dxf="1">
    <oc r="EK193">
      <f>SUM(EK182, -EK189,)</f>
    </oc>
    <nc r="EK193">
      <f>SUM(EK137, -EK140)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3" sId="1" odxf="1" dxf="1">
    <nc r="EK19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K169" start="0" length="0">
    <dxf>
      <border outline="0">
        <left/>
        <top/>
      </border>
    </dxf>
  </rfmt>
  <rcc rId="124" sId="1" odxf="1" dxf="1">
    <nc r="EK19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25" sId="1" odxf="1" dxf="1">
    <oc r="EK197">
      <f>SUM(EK182, -EK187)</f>
    </oc>
    <nc r="EK197">
      <f>SUM(EK142, -EK143)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6" sId="1" odxf="1" dxf="1">
    <nc r="EK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7" sId="1" odxf="1" dxf="1">
    <oc r="EK199">
      <f>SUM(EK184, -EK189)</f>
    </oc>
    <nc r="EK199">
      <f>SUM(EK138, -EK140)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8" sId="1" odxf="1" dxf="1">
    <nc r="EK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K171" start="0" length="0">
    <dxf>
      <border outline="0">
        <left/>
        <top/>
      </border>
    </dxf>
  </rfmt>
  <rcc rId="129" sId="1" odxf="1" dxf="1">
    <nc r="EK20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K201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30" sId="1" odxf="1" dxf="1">
    <nc r="EK20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1" sId="1" odxf="1" dxf="1">
    <oc r="EK205">
      <f>SUM(EK190, -EK195)</f>
    </oc>
    <nc r="EK205">
      <f>SUM(EK139, -EK140)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2" sId="1">
    <nc r="EL148" t="inlineStr">
      <is>
        <t xml:space="preserve"> </t>
      </is>
    </nc>
  </rcc>
  <rm rId="133" sheetId="1" source="EK141" destination="EL145" sourceSheetId="1">
    <rcc rId="0" sId="1">
      <nc r="EL145" t="inlineStr">
        <is>
          <t xml:space="preserve"> </t>
        </is>
      </nc>
    </rcc>
  </rm>
  <rm rId="134" sheetId="1" source="EK136" destination="EK141" sourceSheetId="1"/>
  <rm rId="135" sheetId="1" source="EK139" destination="EK136" sourceSheetId="1"/>
  <rm rId="136" sheetId="1" source="EK138" destination="EK139" sourceSheetId="1"/>
  <rm rId="137" sheetId="1" source="EK137" destination="EK138" sourceSheetId="1"/>
  <rm rId="138" sheetId="1" source="EK139" destination="EK137" sourceSheetId="1"/>
  <rm rId="139" sheetId="1" source="EK137:EK138" destination="EK138:EK139" sourceSheetId="1"/>
  <rm rId="140" sheetId="1" source="EK142" destination="EK137" sourceSheetId="1"/>
  <rm rId="141" sheetId="1" source="EK140" destination="EK142" sourceSheetId="1"/>
  <rm rId="142" sheetId="1" source="EK137:EK139" destination="EK138:EK140" sourceSheetId="1"/>
  <rm rId="143" sheetId="1" source="EL145" destination="EK137" sourceSheetId="1"/>
  <rcc rId="144" sId="1">
    <oc r="EK153">
      <f>SUM(EK136, -EK142)</f>
    </oc>
    <nc r="EK153">
      <f>SUM(EK138, -EK141)</f>
    </nc>
  </rcc>
  <rfmt sheetId="1" sqref="EK152">
    <dxf>
      <fill>
        <patternFill>
          <bgColor rgb="FFFF0000"/>
        </patternFill>
      </fill>
    </dxf>
  </rfmt>
  <rcc rId="145" sId="1">
    <oc r="EK155">
      <f>SUM(EK136, -EK141)</f>
    </oc>
    <nc r="EK155">
      <f>SUM(EK137, -EK141)</f>
    </nc>
  </rcc>
  <rfmt sheetId="1" sqref="EK154">
    <dxf>
      <fill>
        <patternFill>
          <bgColor rgb="FFFF0000"/>
        </patternFill>
      </fill>
    </dxf>
  </rfmt>
  <rfmt sheetId="1" sqref="EK160">
    <dxf>
      <fill>
        <patternFill>
          <bgColor rgb="FFFF0000"/>
        </patternFill>
      </fill>
    </dxf>
  </rfmt>
  <rcc rId="146" sId="1">
    <oc r="EK161">
      <f>SUM(EK142, -EK151)</f>
    </oc>
    <nc r="EK161">
      <f>SUM(EK138, -EK140)</f>
    </nc>
  </rcc>
  <rfmt sheetId="1" sqref="EK174">
    <dxf>
      <fill>
        <patternFill>
          <bgColor rgb="FFFFFF00"/>
        </patternFill>
      </fill>
    </dxf>
  </rfmt>
  <rcc rId="147" sId="1">
    <oc r="EK175">
      <f>SUM(EK164, -EK171,)</f>
    </oc>
    <nc r="EK175">
      <f>SUM(EK139, -EK141)</f>
    </nc>
  </rcc>
  <rfmt sheetId="1" sqref="EK168">
    <dxf>
      <fill>
        <patternFill>
          <bgColor rgb="FFFF0000"/>
        </patternFill>
      </fill>
    </dxf>
  </rfmt>
  <rcc rId="148" sId="1">
    <oc r="EK169">
      <f>SUM(EK158, -EK165,)</f>
    </oc>
    <nc r="EK169">
      <f>SUM(EK138, -EK139)</f>
    </nc>
  </rcc>
  <rfmt sheetId="1" sqref="EK170">
    <dxf>
      <fill>
        <patternFill>
          <bgColor theme="5" tint="-0.249977111117893"/>
        </patternFill>
      </fill>
    </dxf>
  </rfmt>
  <rcc rId="149" sId="1">
    <oc r="EK171">
      <f>SUM(EK158, -EK164)</f>
    </oc>
    <nc r="EK171">
      <f>SUM(EK136, -EK141)</f>
    </nc>
  </rcc>
  <rm rId="150" sheetId="1" source="EK162:EK163" destination="EK147:EK148" sourceSheetId="1"/>
  <rm rId="151" sheetId="1" source="EK160:EK161" destination="EK161:EK162" sourceSheetId="1"/>
  <rm rId="152" sheetId="1" source="EK161:EK162" destination="EK162:EK163" sourceSheetId="1"/>
  <rm rId="153" sheetId="1" source="EK152:EK153" destination="EK160:EK161" sourceSheetId="1"/>
  <rm rId="154" sheetId="1" source="EK154:EK155" destination="EJ154:EJ155" sourceSheetId="1"/>
  <rm rId="155" sheetId="1" source="EK150:EK151" destination="EK154:EK155" sourceSheetId="1"/>
  <rm rId="156" sheetId="1" source="EK147:EK148" destination="EK150:EK151" sourceSheetId="1"/>
  <rm rId="157" sheetId="1" source="EK158:EK159" destination="EK152:EK153" sourceSheetId="1"/>
  <rm rId="158" sheetId="1" source="EK154:EK155" destination="EK158:EK159" sourceSheetId="1"/>
  <rm rId="159" sheetId="1" source="EK156:EK159" destination="EK154:EK157" sourceSheetId="1"/>
  <rm rId="160" sheetId="1" source="EK166:EK167" destination="EK158:EK159" sourceSheetId="1"/>
  <rm rId="161" sheetId="1" source="EK160:EK165" destination="EK162:EK167" sourceSheetId="1"/>
  <rm rId="162" sheetId="1" source="EK170:EK171" destination="EK160:EK161" sourceSheetId="1"/>
  <rm rId="163" sheetId="1" source="EK162:EK169" destination="EK164:EK171" sourceSheetId="1"/>
  <rm rId="164" sheetId="1" source="EK172:EK173" destination="EK162:EK163" sourceSheetId="1"/>
  <rm rId="165" sheetId="1" source="EJ154:EJ155" destination="EK172:EK173" sourceSheetId="1"/>
  <rcc rId="166" sId="1">
    <nc r="EK64">
      <v>148.25</v>
    </nc>
  </rcc>
  <rcc rId="167" sId="1">
    <nc r="EK149">
      <v>85.14</v>
    </nc>
  </rcc>
  <rfmt sheetId="1" sqref="EL51" start="0" length="0">
    <dxf>
      <fill>
        <patternFill patternType="solid">
          <bgColor theme="4" tint="-0.249977111117893"/>
        </patternFill>
      </fill>
    </dxf>
  </rfmt>
  <rfmt sheetId="1" sqref="EL52" start="0" length="0">
    <dxf>
      <fill>
        <patternFill patternType="solid">
          <bgColor theme="5" tint="-0.249977111117893"/>
        </patternFill>
      </fill>
    </dxf>
  </rfmt>
  <rfmt sheetId="1" sqref="EL53" start="0" length="0">
    <dxf>
      <fill>
        <patternFill patternType="solid">
          <bgColor rgb="FFC00000"/>
        </patternFill>
      </fill>
    </dxf>
  </rfmt>
  <rfmt sheetId="1" sqref="EL54" start="0" length="0">
    <dxf>
      <fill>
        <patternFill patternType="solid">
          <bgColor rgb="FFFF0000"/>
        </patternFill>
      </fill>
    </dxf>
  </rfmt>
  <rfmt sheetId="1" sqref="EL55" start="0" length="0">
    <dxf>
      <fill>
        <patternFill patternType="solid">
          <bgColor rgb="FFFFFF00"/>
        </patternFill>
      </fill>
    </dxf>
  </rfmt>
  <rfmt sheetId="1" sqref="EL56" start="0" length="0">
    <dxf>
      <fill>
        <patternFill patternType="solid">
          <bgColor theme="2"/>
        </patternFill>
      </fill>
    </dxf>
  </rfmt>
  <rfmt sheetId="1" sqref="EL57" start="0" length="0">
    <dxf>
      <fill>
        <patternFill patternType="solid">
          <bgColor theme="5" tint="0.39997558519241921"/>
        </patternFill>
      </fill>
    </dxf>
  </rfmt>
  <rfmt sheetId="1" sqref="EL58" start="0" length="0">
    <dxf>
      <fill>
        <patternFill patternType="solid">
          <bgColor rgb="FF7030A0"/>
        </patternFill>
      </fill>
    </dxf>
  </rfmt>
  <rfmt sheetId="1" sqref="EM51" start="0" length="0">
    <dxf>
      <fill>
        <patternFill patternType="solid">
          <bgColor theme="4" tint="-0.249977111117893"/>
        </patternFill>
      </fill>
    </dxf>
  </rfmt>
  <rfmt sheetId="1" sqref="EM52" start="0" length="0">
    <dxf>
      <fill>
        <patternFill patternType="solid">
          <bgColor theme="5" tint="-0.249977111117893"/>
        </patternFill>
      </fill>
    </dxf>
  </rfmt>
  <rfmt sheetId="1" sqref="EM53" start="0" length="0">
    <dxf>
      <fill>
        <patternFill patternType="solid">
          <bgColor rgb="FFC00000"/>
        </patternFill>
      </fill>
    </dxf>
  </rfmt>
  <rfmt sheetId="1" sqref="EM54" start="0" length="0">
    <dxf>
      <fill>
        <patternFill patternType="solid">
          <bgColor rgb="FFFF0000"/>
        </patternFill>
      </fill>
    </dxf>
  </rfmt>
  <rfmt sheetId="1" sqref="EM55" start="0" length="0">
    <dxf>
      <fill>
        <patternFill patternType="solid">
          <bgColor rgb="FFFFFF00"/>
        </patternFill>
      </fill>
    </dxf>
  </rfmt>
  <rfmt sheetId="1" sqref="EM56" start="0" length="0">
    <dxf>
      <fill>
        <patternFill patternType="solid">
          <bgColor theme="2"/>
        </patternFill>
      </fill>
    </dxf>
  </rfmt>
  <rfmt sheetId="1" sqref="EM57" start="0" length="0">
    <dxf>
      <fill>
        <patternFill patternType="solid">
          <bgColor theme="5" tint="0.39997558519241921"/>
        </patternFill>
      </fill>
    </dxf>
  </rfmt>
  <rfmt sheetId="1" sqref="EM58" start="0" length="0">
    <dxf>
      <fill>
        <patternFill patternType="solid">
          <bgColor rgb="FF7030A0"/>
        </patternFill>
      </fill>
    </dxf>
  </rfmt>
  <rcc rId="168" sId="1">
    <nc r="EM60" t="inlineStr">
      <is>
        <t xml:space="preserve"> </t>
      </is>
    </nc>
  </rcc>
  <rfmt sheetId="1" sqref="EL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3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5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6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8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3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5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8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1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3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5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6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8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2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30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3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33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L35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69" sId="1">
    <nc r="EH2" t="inlineStr">
      <is>
        <t xml:space="preserve"> </t>
      </is>
    </nc>
  </rcc>
  <rfmt sheetId="1" sqref="EH1" start="0" length="0">
    <dxf>
      <font>
        <b/>
        <i/>
        <sz val="11"/>
        <color theme="1"/>
        <name val="Calibri"/>
        <family val="2"/>
        <scheme val="minor"/>
      </font>
      <fill>
        <patternFill patternType="solid">
          <bgColor theme="9"/>
        </patternFill>
      </fill>
      <border outline="0">
        <top style="medium">
          <color indexed="64"/>
        </top>
        <bottom style="medium">
          <color indexed="64"/>
        </bottom>
      </border>
    </dxf>
  </rfmt>
  <rcc rId="170" sId="1" odxf="1" dxf="1">
    <nc r="EH1" t="inlineStr">
      <is>
        <t xml:space="preserve">JAN </t>
      </is>
    </nc>
    <ndxf>
      <font>
        <i val="0"/>
        <family val="2"/>
      </font>
      <alignment horizontal="center" vertical="top"/>
      <border outline="0">
        <left style="medium">
          <color indexed="64"/>
        </left>
        <right style="medium">
          <color indexed="64"/>
        </right>
      </border>
    </ndxf>
  </rcc>
  <rfmt sheetId="1" sqref="EL1" start="0" length="0">
    <dxf>
      <font>
        <i val="0"/>
        <family val="2"/>
      </font>
      <alignment horizontal="center" vertical="top"/>
      <border outline="0">
        <left style="medium">
          <color indexed="64"/>
        </left>
        <right style="medium">
          <color indexed="64"/>
        </right>
      </border>
    </dxf>
  </rfmt>
  <rcc rId="171" sId="1">
    <oc r="EH1" t="inlineStr">
      <is>
        <t xml:space="preserve"> </t>
      </is>
    </oc>
    <nc r="EH1" t="inlineStr">
      <is>
        <t>START</t>
      </is>
    </nc>
  </rcc>
  <rcc rId="172" sId="1">
    <nc r="EL1" t="inlineStr">
      <is>
        <t>START</t>
      </is>
    </nc>
  </rcc>
  <rcc rId="173" sId="1">
    <nc r="EL2">
      <v>1.137</v>
    </nc>
  </rcc>
  <rcc rId="174" sId="1">
    <nc r="EL3">
      <v>1.3262</v>
    </nc>
  </rcc>
  <rcc rId="175" sId="1">
    <nc r="EL4">
      <v>0.99790000000000001</v>
    </nc>
  </rcc>
  <rcc rId="176" sId="1">
    <nc r="EL5">
      <v>111.372</v>
    </nc>
  </rcc>
  <rcc rId="177" sId="1">
    <nc r="EL6">
      <v>0.70920000000000005</v>
    </nc>
  </rcc>
  <rcc rId="178" sId="1">
    <nc r="EL7">
      <v>0.68071000000000004</v>
    </nc>
  </rcc>
  <rcc rId="179" sId="1">
    <nc r="EL8">
      <v>1.3168599999999999</v>
    </nc>
  </rcc>
  <rcc rId="180" sId="1">
    <nc r="EL10">
      <v>0.85709999999999997</v>
    </nc>
  </rcc>
  <rcc rId="181" sId="1">
    <nc r="EL11">
      <v>1.1345799999999999</v>
    </nc>
  </rcc>
  <rcc rId="182" sId="1">
    <nc r="EL12">
      <v>126.628</v>
    </nc>
  </rcc>
  <rcc rId="183" sId="1">
    <nc r="EL13">
      <v>1.60215</v>
    </nc>
  </rcc>
  <rcc rId="184" sId="1">
    <nc r="EL14">
      <v>1.6697</v>
    </nc>
  </rcc>
  <rcc rId="185" sId="1">
    <nc r="EL15">
      <v>1.4972399999999999</v>
    </nc>
  </rcc>
  <rcc rId="186" sId="1">
    <nc r="EL17">
      <v>1.3233999999999999</v>
    </nc>
  </rcc>
  <rcc rId="187" sId="1">
    <nc r="EL18">
      <v>147.697</v>
    </nc>
  </rcc>
  <rcc rId="188" sId="1">
    <nc r="EL19">
      <v>1.86887</v>
    </nc>
  </rcc>
  <rcc rId="189" sId="1">
    <nc r="EL20">
      <v>1.94747</v>
    </nc>
  </rcc>
  <rcc rId="190" sId="1">
    <nc r="EL21">
      <v>1.7461800000000001</v>
    </nc>
  </rcc>
  <rcc rId="191" sId="1">
    <nc r="EL23">
      <v>111.7</v>
    </nc>
  </rcc>
  <rcc rId="192" sId="1">
    <nc r="EL24">
      <v>0.70789999999999997</v>
    </nc>
  </rcc>
  <rcc rId="193" sId="1">
    <nc r="EL25">
      <v>0.67989999999999995</v>
    </nc>
  </rcc>
  <rcc rId="194" sId="1">
    <nc r="EL26">
      <v>0.75739999999999996</v>
    </nc>
  </rcc>
  <rcc rId="195" sId="1">
    <nc r="EL28">
      <v>78.972999999999999</v>
    </nc>
  </rcc>
  <rcc rId="196" sId="1">
    <nc r="EL29">
      <v>1.04128</v>
    </nc>
  </rcc>
  <rcc rId="197" sId="1">
    <nc r="EL30">
      <v>0.93379000000000001</v>
    </nc>
  </rcc>
  <rcc rId="198" sId="1">
    <nc r="EL32">
      <v>75.811000000000007</v>
    </nc>
  </rcc>
  <rcc rId="199" sId="1">
    <nc r="EL33">
      <v>0.8962</v>
    </nc>
  </rcc>
  <rcc rId="200" sId="1">
    <nc r="EL35">
      <v>84.546999999999997</v>
    </nc>
  </rcc>
  <rcc rId="201" sId="1" numFmtId="14">
    <nc r="EM2">
      <v>1.1999999999999999E-3</v>
    </nc>
  </rcc>
  <rcc rId="202" sId="1" numFmtId="14">
    <nc r="EM3">
      <v>-8.9999999999999998E-4</v>
    </nc>
  </rcc>
  <rcc rId="203" sId="1" numFmtId="14">
    <nc r="EM4">
      <v>2.0000000000000001E-4</v>
    </nc>
  </rcc>
  <rcc rId="204" sId="1" numFmtId="14">
    <nc r="EM5">
      <v>3.5999999999999999E-3</v>
    </nc>
  </rcc>
  <rcc rId="205" sId="1" numFmtId="14">
    <nc r="EM6">
      <v>3.5999999999999999E-3</v>
    </nc>
  </rcc>
  <rcc rId="206" sId="1" numFmtId="14">
    <nc r="EM7">
      <v>4.4999999999999997E-3</v>
    </nc>
  </rcc>
  <rcc rId="207" sId="1" numFmtId="14">
    <nc r="EM8">
      <v>-2.8999999999999998E-3</v>
    </nc>
  </rcc>
  <rcc rId="208" sId="1" numFmtId="14">
    <nc r="EM10">
      <v>2.2000000000000001E-3</v>
    </nc>
  </rcc>
  <rcc rId="209" sId="1" numFmtId="14">
    <nc r="EM11">
      <v>1.5E-3</v>
    </nc>
  </rcc>
  <rcc rId="210" sId="1" numFmtId="14">
    <nc r="EM12">
      <v>4.7000000000000002E-3</v>
    </nc>
  </rcc>
  <rcc rId="211" sId="1" numFmtId="14">
    <nc r="EM13">
      <v>-1.8E-3</v>
    </nc>
  </rcc>
  <rcc rId="212" sId="1" numFmtId="14">
    <nc r="EM14">
      <v>-2.8E-3</v>
    </nc>
  </rcc>
  <rcc rId="213" sId="1" numFmtId="14">
    <nc r="EM15">
      <v>-1.6999999999999999E-3</v>
    </nc>
  </rcc>
  <rcc rId="214" sId="1" numFmtId="14">
    <nc r="EM17">
      <v>-6.9999999999999999E-4</v>
    </nc>
  </rcc>
  <rcc rId="215" sId="1" numFmtId="14">
    <nc r="EM18">
      <v>2.8E-3</v>
    </nc>
  </rcc>
  <rcc rId="216" sId="1" numFmtId="14">
    <nc r="EM19">
      <v>-4.0000000000000001E-3</v>
    </nc>
  </rcc>
  <rcc rId="217" sId="1" numFmtId="14">
    <nc r="EM20">
      <v>-5.0000000000000001E-3</v>
    </nc>
  </rcc>
  <rcc rId="218" sId="1" numFmtId="14">
    <nc r="EM21">
      <v>-3.8E-3</v>
    </nc>
  </rcc>
  <rcc rId="219" sId="1" numFmtId="14">
    <nc r="EM23">
      <v>3.8999999999999998E-3</v>
    </nc>
  </rcc>
  <rcc rId="220" sId="1" numFmtId="14">
    <nc r="EM24">
      <v>3.5000000000000001E-3</v>
    </nc>
  </rcc>
  <rcc rId="221" sId="1" numFmtId="14">
    <nc r="EM25">
      <v>4.5999999999999999E-3</v>
    </nc>
  </rcc>
  <rcc rId="222" sId="1" numFmtId="14">
    <nc r="EM26">
      <v>3.5999999999999999E-3</v>
    </nc>
  </rcc>
  <rcc rId="223" sId="1" numFmtId="14">
    <nc r="EM28">
      <v>7.3000000000000001E-3</v>
    </nc>
  </rcc>
  <rcc rId="224" sId="1" numFmtId="14">
    <nc r="EM29">
      <v>-5.0000000000000001E-4</v>
    </nc>
  </rcc>
  <rcc rId="225" sId="1" numFmtId="14">
    <nc r="EM30">
      <v>6.9999999999999999E-4</v>
    </nc>
  </rcc>
  <rcc rId="226" sId="1" numFmtId="14">
    <nc r="EM32">
      <v>8.2000000000000007E-3</v>
    </nc>
  </rcc>
  <rcc rId="227" sId="1" numFmtId="14">
    <nc r="EM33">
      <v>1.1999999999999999E-3</v>
    </nc>
  </rcc>
  <rcc rId="228" sId="1" numFmtId="14">
    <nc r="EM35">
      <v>6.7999999999999996E-3</v>
    </nc>
  </rcc>
  <rcc rId="229" sId="1" numFmtId="14">
    <nc r="EL51">
      <v>0.29859999999999998</v>
    </nc>
  </rcc>
  <rcc rId="230" sId="1" numFmtId="14">
    <nc r="EL52">
      <v>0.1651</v>
    </nc>
  </rcc>
  <rcc rId="231" sId="1" numFmtId="14">
    <nc r="EL53">
      <v>8.0299999999999996E-2</v>
    </nc>
  </rcc>
  <rcc rId="232" sId="1" numFmtId="14">
    <nc r="EL54">
      <v>6.1600000000000002E-2</v>
    </nc>
  </rcc>
  <rcc rId="233" sId="1" numFmtId="14">
    <nc r="EL55">
      <v>-4.3099999999999999E-2</v>
    </nc>
  </rcc>
  <rcc rId="234" sId="1" numFmtId="14">
    <nc r="EL56">
      <v>-6.3899999999999998E-2</v>
    </nc>
  </rcc>
  <rcc rId="235" sId="1" numFmtId="14">
    <nc r="EL57">
      <v>-0.23580000000000001</v>
    </nc>
  </rcc>
  <rcc rId="236" sId="1" numFmtId="14">
    <nc r="EL58">
      <v>-0.29659999999999997</v>
    </nc>
  </rcc>
  <rcc rId="237" sId="1" numFmtId="14">
    <nc r="EL52">
      <v>0.19889999999999999</v>
    </nc>
  </rcc>
  <rcc rId="238" sId="1">
    <nc r="EL59">
      <v>3.49</v>
    </nc>
  </rcc>
  <rcc rId="239" sId="1" odxf="1" dxf="1" numFmtId="14">
    <nc r="EL60">
      <v>2.2100000000000002E-2</v>
    </nc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EL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40" sId="1" numFmtId="14">
    <nc r="EL60">
      <v>1.8599999999999998E-2</v>
    </nc>
  </rcc>
  <rfmt sheetId="1" sqref="EL60">
    <dxf>
      <fill>
        <patternFill>
          <bgColor rgb="FFFF0000"/>
        </patternFill>
      </fill>
    </dxf>
  </rfmt>
  <rcc rId="241" sId="1" numFmtId="14">
    <nc r="EL61">
      <v>-1.1599999999999999E-2</v>
    </nc>
  </rcc>
  <rfmt sheetId="1" sqref="EL61">
    <dxf>
      <fill>
        <patternFill>
          <bgColor theme="4" tint="-0.249977111117893"/>
        </patternFill>
      </fill>
    </dxf>
  </rfmt>
  <rfmt sheetId="1" sqref="EL64" start="0" length="0">
    <dxf>
      <border outline="0">
        <right style="medium">
          <color indexed="64"/>
        </right>
        <top style="medium">
          <color indexed="64"/>
        </top>
      </border>
    </dxf>
  </rfmt>
  <rcc rId="242" sId="1" odxf="1" dxf="1">
    <nc r="EL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43" sId="1" odxf="1" dxf="1">
    <oc r="EL66">
      <f>SUM(EL51, -EL58,)</f>
    </oc>
    <nc r="EL66">
      <f>SUM(EL51, -EL58)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44" sId="1" odxf="1" dxf="1">
    <nc r="EL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45" sId="1" odxf="1" dxf="1">
    <oc r="EL68">
      <f>SUM(EL51, -EL57)</f>
    </oc>
    <nc r="EL68">
      <f>SUM(EL51, -EL57)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46" sId="1" odxf="1" dxf="1">
    <nc r="EL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47" sId="1" odxf="1" dxf="1">
    <oc r="EL70">
      <f>SUM(EL52, -EL58)</f>
    </oc>
    <nc r="EL70">
      <f>SUM(EL52, -EL58)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48" sId="1" odxf="1" dxf="1">
    <nc r="EL71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49" sId="1" odxf="1" dxf="1">
    <oc r="EL72">
      <f>SUM(EL57, -EL68,)</f>
    </oc>
    <nc r="EL72">
      <f>SUM(EL52, -EL57)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0" sId="1" odxf="1" dxf="1">
    <nc r="EL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1" sId="1" odxf="1" dxf="1">
    <oc r="EL74">
      <f>SUM(EL57, -EL67)</f>
    </oc>
    <nc r="EL74">
      <f>SUM(EL51, -EL56)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2" sId="1" odxf="1" dxf="1">
    <nc r="EL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53" sId="1" odxf="1" dxf="1">
    <oc r="EL76">
      <f>SUM(EL58, -EL68)</f>
    </oc>
    <nc r="EL76">
      <f>SUM(EL53, -EL58)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54" sId="1" odxf="1" dxf="1">
    <nc r="EL77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5" sId="1" odxf="1" dxf="1">
    <oc r="EL78">
      <f>SUM(EL67, -EL74,)</f>
    </oc>
    <nc r="EL78">
      <f>SUM(EL51, -EL55)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6" sId="1" odxf="1" dxf="1">
    <nc r="EL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57" sId="1" odxf="1" dxf="1">
    <oc r="EL80">
      <f>SUM(EL67, -EL73)</f>
    </oc>
    <nc r="EL80">
      <f>SUM(EL54, -EL58)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58" sId="1" odxf="1" dxf="1">
    <nc r="EL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59" sId="1" odxf="1" dxf="1">
    <oc r="EL82">
      <f>SUM(EL68, -EL74)</f>
    </oc>
    <nc r="EL82">
      <f>SUM(EL53, -EL57)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0" sId="1" odxf="1" dxf="1">
    <nc r="EL8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1" sId="1" odxf="1" dxf="1">
    <oc r="EL84">
      <f>SUM(EL73, -EL80,)</f>
    </oc>
    <nc r="EL84">
      <f>SUM(EL54, -EL57)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2" sId="1" odxf="1" dxf="1">
    <nc r="EL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3" sId="1" odxf="1" dxf="1">
    <oc r="EL86">
      <f>SUM(EL73, -EL79)</f>
    </oc>
    <nc r="EL86">
      <f>SUM(EL51, -EL54)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64" sId="1" odxf="1" dxf="1">
    <nc r="EL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5" sId="1" odxf="1" dxf="1">
    <oc r="EL88">
      <f>SUM(EL74, -EL80)</f>
    </oc>
    <nc r="EL88">
      <f>SUM(EL52, -EL56)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6" sId="1" odxf="1" dxf="1">
    <nc r="EL89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7" sId="1" odxf="1" dxf="1">
    <oc r="EL90">
      <f>SUM(EL79, -EL86,)</f>
    </oc>
    <nc r="EL90">
      <f>SUM(EL52, -EL55)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8" sId="1" odxf="1" dxf="1">
    <nc r="EL91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69" sId="1" odxf="1" dxf="1">
    <oc r="EL92">
      <f>SUM(EL79, -EL85)</f>
    </oc>
    <nc r="EL92">
      <f>SUM(EL55, -EL58)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0" sId="1" odxf="1" dxf="1">
    <nc r="EL9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71" sId="1" odxf="1" dxf="1">
    <oc r="EL94">
      <f>SUM(EL80, -EL86)</f>
    </oc>
    <nc r="EL94">
      <f>SUM(EL51, -EL53)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2" sId="1" odxf="1" dxf="1">
    <nc r="EL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73" sId="1" odxf="1" dxf="1">
    <oc r="EL96">
      <f>SUM(EL85, -EL92,)</f>
    </oc>
    <nc r="EL96">
      <f>SUM(EL56, -EL58)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74" sId="1" odxf="1" dxf="1">
    <nc r="EL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75" sId="1" odxf="1" dxf="1">
    <oc r="EL98">
      <f>SUM(EL85, -EL91)</f>
    </oc>
    <nc r="EL98">
      <f>SUM(EL55, -EL57)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6" sId="1" odxf="1" dxf="1">
    <nc r="EL9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77" sId="1" odxf="1" dxf="1">
    <oc r="EL100">
      <f>SUM(EL86, -EL92)</f>
    </oc>
    <nc r="EL100">
      <f>SUM(EL56, -EL57)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78" sId="1" odxf="1" dxf="1">
    <nc r="EL10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9" sId="1" odxf="1" dxf="1">
    <oc r="EL102">
      <f>SUM(EL91, -EL98,)</f>
    </oc>
    <nc r="EL102">
      <f>SUM(EL52, -EL54)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0" sId="1" odxf="1" dxf="1">
    <nc r="EL10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1" sId="1" odxf="1" dxf="1">
    <oc r="EL104">
      <f>SUM(EL91, -EL97)</f>
    </oc>
    <nc r="EL104">
      <f>SUM(EL52, -EL53)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2" sId="1" odxf="1" dxf="1">
    <nc r="EL105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3" sId="1" odxf="1" dxf="1">
    <oc r="EL106">
      <f>SUM(EL92, -EL98)</f>
    </oc>
    <nc r="EL106">
      <f>SUM(EL53, -EL56)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4" sId="1" odxf="1" dxf="1">
    <nc r="EL107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5" sId="1" odxf="1" dxf="1">
    <oc r="EL108">
      <f>SUM(EL97, -EL104,)</f>
    </oc>
    <nc r="EL108">
      <f>SUM(EL53, -EL55)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6" sId="1" odxf="1" dxf="1">
    <nc r="EL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7" sId="1" odxf="1" dxf="1">
    <oc r="EL110">
      <f>SUM(EL97, -EL103)</f>
    </oc>
    <nc r="EL110">
      <f>SUM(EL51, -EL52)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8" sId="1" odxf="1" dxf="1">
    <nc r="EL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9" sId="1" odxf="1" dxf="1">
    <oc r="EL112">
      <f>SUM(EL98, -EL104)</f>
    </oc>
    <nc r="EL112">
      <f>SUM(EL54, -EL56)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0" sId="1" odxf="1" dxf="1">
    <nc r="EL113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1" sId="1" odxf="1" dxf="1">
    <oc r="EL114">
      <f>SUM(EL100, -EL106)</f>
    </oc>
    <nc r="EL114">
      <f>SUM(EL54, -EL55)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2" sId="1" odxf="1" dxf="1">
    <nc r="EL115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293" sId="1" odxf="1" dxf="1">
    <oc r="EL116">
      <f>SUM(EL105, -EL112,)</f>
    </oc>
    <nc r="EL116">
      <f>SUM(EL57, -EL58)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4" sId="1" odxf="1" dxf="1">
    <nc r="EL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5" sId="1" odxf="1" dxf="1">
    <oc r="EL118">
      <f>SUM(EL105, -EL111)</f>
    </oc>
    <nc r="EL118">
      <f>SUM(EL53, -EL54)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6" sId="1" odxf="1" dxf="1">
    <nc r="EL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7" sId="1" odxf="1" dxf="1">
    <oc r="EL120">
      <f>SUM(EL106, -EL112)</f>
    </oc>
    <nc r="EL120">
      <f>SUM(EL55, -EL56)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8" sId="1">
    <nc r="EL63" t="inlineStr">
      <is>
        <t xml:space="preserve"> </t>
      </is>
    </nc>
  </rcc>
  <rm rId="299" sheetId="1" source="EL117:EL118" destination="EL121:EL122" sourceSheetId="1"/>
  <rm rId="300" sheetId="1" source="EL115:EL116" destination="EL117:EL118" sourceSheetId="1"/>
  <rm rId="301" sheetId="1" source="EL109:EL110" destination="EL115:EL116" sourceSheetId="1"/>
  <rm rId="302" sheetId="1" source="EL111:EL112" destination="EL109:EL110" sourceSheetId="1"/>
  <rm rId="303" sheetId="1" source="EL103:EL104" destination="EL111:EL112" sourceSheetId="1"/>
  <rm rId="304" sheetId="1" source="EL105:EL106" destination="EL103:EL104" sourceSheetId="1"/>
  <rm rId="305" sheetId="1" source="EL109:EL110" destination="EL105:EL106" sourceSheetId="1"/>
  <rm rId="306" sheetId="1" source="EL105:EL108" destination="EL107:EL110" sourceSheetId="1"/>
  <rm rId="307" sheetId="1" source="EL101:EL102" destination="EL105:EL106" sourceSheetId="1"/>
  <rm rId="308" sheetId="1" source="EL97:EL100" destination="EL99:EL102" sourceSheetId="1"/>
  <rm rId="309" sheetId="1" source="EL93:EL94" destination="EL97:EL98" sourceSheetId="1"/>
  <rm rId="310" sheetId="1" source="EL85:EL86" destination="EL93:EL94" sourceSheetId="1"/>
  <rm rId="311" sheetId="1" source="EL87:EL88" destination="EL85:EL86" sourceSheetId="1"/>
  <rm rId="312" sheetId="1" source="EL91:EL92" destination="EL87:EL88" sourceSheetId="1"/>
  <rm rId="313" sheetId="1" source="EL81:EL90" destination="EL83:EL92" sourceSheetId="1"/>
  <rm rId="314" sheetId="1" source="EL77:EL78" destination="EL81:EL82" sourceSheetId="1"/>
  <rm rId="315" sheetId="1" source="EL73:EL74" destination="EL77:EL78" sourceSheetId="1"/>
  <rm rId="316" sheetId="1" source="EL75:EL122" destination="EL73:EL120" sourceSheetId="1"/>
  <rfmt sheetId="1" sqref="EL138" start="0" length="0">
    <dxf>
      <fill>
        <patternFill patternType="solid">
          <bgColor theme="5" tint="-0.249977111117893"/>
        </patternFill>
      </fill>
    </dxf>
  </rfmt>
  <rfmt sheetId="1" sqref="EL136" start="0" length="0">
    <dxf>
      <fill>
        <patternFill patternType="solid">
          <bgColor rgb="FFC00000"/>
        </patternFill>
      </fill>
    </dxf>
  </rfmt>
  <rfmt sheetId="1" sqref="EL137" start="0" length="0">
    <dxf>
      <fill>
        <patternFill patternType="solid">
          <bgColor rgb="FFFF0000"/>
        </patternFill>
      </fill>
    </dxf>
  </rfmt>
  <rfmt sheetId="1" sqref="EL139" start="0" length="0">
    <dxf>
      <fill>
        <patternFill patternType="solid">
          <bgColor rgb="FFFFFF00"/>
        </patternFill>
      </fill>
    </dxf>
  </rfmt>
  <rfmt sheetId="1" sqref="EL140" start="0" length="0">
    <dxf>
      <fill>
        <patternFill patternType="solid">
          <bgColor theme="2"/>
        </patternFill>
      </fill>
    </dxf>
  </rfmt>
  <rfmt sheetId="1" sqref="EL142" start="0" length="0">
    <dxf>
      <fill>
        <patternFill patternType="solid">
          <bgColor theme="4" tint="-0.249977111117893"/>
        </patternFill>
      </fill>
    </dxf>
  </rfmt>
  <rfmt sheetId="1" sqref="EL141" start="0" length="0">
    <dxf>
      <fill>
        <patternFill patternType="solid">
          <bgColor theme="5" tint="0.39997558519241921"/>
        </patternFill>
      </fill>
    </dxf>
  </rfmt>
  <rfmt sheetId="1" sqref="EL143" start="0" length="0">
    <dxf>
      <fill>
        <patternFill patternType="solid">
          <bgColor rgb="FF7030A0"/>
        </patternFill>
      </fill>
    </dxf>
  </rfmt>
  <rfmt sheetId="1" sqref="EM138" start="0" length="0">
    <dxf>
      <fill>
        <patternFill patternType="solid">
          <bgColor theme="5" tint="-0.249977111117893"/>
        </patternFill>
      </fill>
    </dxf>
  </rfmt>
  <rfmt sheetId="1" sqref="EM136" start="0" length="0">
    <dxf>
      <fill>
        <patternFill patternType="solid">
          <bgColor rgb="FFC00000"/>
        </patternFill>
      </fill>
    </dxf>
  </rfmt>
  <rfmt sheetId="1" sqref="EM137" start="0" length="0">
    <dxf>
      <fill>
        <patternFill patternType="solid">
          <bgColor rgb="FFFF0000"/>
        </patternFill>
      </fill>
    </dxf>
  </rfmt>
  <rfmt sheetId="1" sqref="EM139" start="0" length="0">
    <dxf>
      <fill>
        <patternFill patternType="solid">
          <bgColor rgb="FFFFFF00"/>
        </patternFill>
      </fill>
    </dxf>
  </rfmt>
  <rfmt sheetId="1" sqref="EM140" start="0" length="0">
    <dxf>
      <fill>
        <patternFill patternType="solid">
          <bgColor theme="2"/>
        </patternFill>
      </fill>
    </dxf>
  </rfmt>
  <rfmt sheetId="1" sqref="EM142" start="0" length="0">
    <dxf>
      <fill>
        <patternFill patternType="solid">
          <bgColor theme="4" tint="-0.249977111117893"/>
        </patternFill>
      </fill>
    </dxf>
  </rfmt>
  <rfmt sheetId="1" sqref="EM141" start="0" length="0">
    <dxf>
      <fill>
        <patternFill patternType="solid">
          <bgColor theme="5" tint="0.39997558519241921"/>
        </patternFill>
      </fill>
    </dxf>
  </rfmt>
  <rfmt sheetId="1" sqref="EM143" start="0" length="0">
    <dxf>
      <fill>
        <patternFill patternType="solid">
          <bgColor rgb="FF7030A0"/>
        </patternFill>
      </fill>
    </dxf>
  </rfmt>
  <rcc rId="317" sId="1">
    <nc r="EM145" t="inlineStr">
      <is>
        <t xml:space="preserve"> </t>
      </is>
    </nc>
  </rcc>
  <rcc rId="318" sId="1" numFmtId="14">
    <nc r="EL136">
      <v>1.6899999999999998E-2</v>
    </nc>
  </rcc>
  <rcc rId="319" sId="1" numFmtId="14">
    <nc r="EL137">
      <v>2.6800000000000001E-2</v>
    </nc>
  </rcc>
  <rcc rId="320" sId="1" numFmtId="14">
    <nc r="EL138">
      <v>2.0400000000000001E-2</v>
    </nc>
  </rcc>
  <rcc rId="321" sId="1" numFmtId="14">
    <nc r="EL139">
      <v>3.3E-3</v>
    </nc>
  </rcc>
  <rcc rId="322" sId="1" numFmtId="14">
    <nc r="EL140">
      <v>-7.4999999999999997E-3</v>
    </nc>
  </rcc>
  <rcc rId="323" sId="1" numFmtId="14">
    <nc r="EL141">
      <v>-1.38E-2</v>
    </nc>
  </rcc>
  <rcc rId="324" sId="1" numFmtId="14">
    <nc r="EL142">
      <v>-8.8000000000000005E-3</v>
    </nc>
  </rcc>
  <rcc rId="325" sId="1" numFmtId="14">
    <nc r="EL143">
      <v>-3.73E-2</v>
    </nc>
  </rcc>
  <rcc rId="326" sId="1" odxf="1" dxf="1" numFmtId="14">
    <nc r="EL145">
      <v>1.8599999999999998E-2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27" sId="1" odxf="1" dxf="1" numFmtId="14">
    <nc r="EL146">
      <v>-1.1599999999999999E-2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EK176">
    <dxf>
      <fill>
        <patternFill>
          <bgColor rgb="FFFF0000"/>
        </patternFill>
      </fill>
    </dxf>
  </rfmt>
  <rcc rId="328" sId="1">
    <oc r="EK177">
      <f>SUM(EK164, -EK170)</f>
    </oc>
    <nc r="EK177">
      <f>SUM(EK138, -EK142)</f>
    </nc>
  </rcc>
  <rfmt sheetId="1" sqref="EK178">
    <dxf>
      <fill>
        <patternFill>
          <bgColor theme="2"/>
        </patternFill>
      </fill>
    </dxf>
  </rfmt>
  <rcc rId="329" sId="1">
    <oc r="EK179">
      <f>SUM(EK164, -EK169)</f>
    </oc>
    <nc r="EK179">
      <f>SUM(EK140, -EK141)</f>
    </nc>
  </rcc>
  <rfmt sheetId="1" sqref="EK180">
    <dxf>
      <fill>
        <patternFill>
          <bgColor rgb="FFC00000"/>
        </patternFill>
      </fill>
    </dxf>
  </rfmt>
  <rcc rId="330" sId="1">
    <oc r="EK181">
      <f>SUM(EK170, -EK177,)</f>
    </oc>
    <nc r="EK181">
      <f>SUM(EK137, -EK140)</f>
    </nc>
  </rcc>
  <rfmt sheetId="1" sqref="EK182">
    <dxf>
      <fill>
        <patternFill>
          <bgColor rgb="FFC00000"/>
        </patternFill>
      </fill>
    </dxf>
  </rfmt>
  <rcc rId="331" sId="1">
    <oc r="EK183">
      <f>SUM(EK170, -EK176)</f>
    </oc>
    <nc r="EK183">
      <f>SUM(EK137, -EK139)</f>
    </nc>
  </rcc>
  <rfmt sheetId="1" sqref="EK188">
    <dxf>
      <fill>
        <patternFill>
          <bgColor rgb="FFC00000"/>
        </patternFill>
      </fill>
    </dxf>
  </rfmt>
  <rcc rId="332" sId="1">
    <oc r="EK189">
      <f>SUM(EK176, -EK182)</f>
    </oc>
    <nc r="EK189">
      <f>SUM(EK137, -EK142)</f>
    </nc>
  </rcc>
  <rfmt sheetId="1" sqref="EK194">
    <dxf>
      <fill>
        <patternFill>
          <bgColor theme="5" tint="-0.249977111117893"/>
        </patternFill>
      </fill>
    </dxf>
  </rfmt>
  <rcc rId="333" sId="1">
    <oc r="EK195">
      <f>SUM(EK182, -EK188)</f>
    </oc>
    <nc r="EK195">
      <f>SUM(EK136, -EK140)</f>
    </nc>
  </rcc>
  <rfmt sheetId="1" sqref="EK200">
    <dxf>
      <fill>
        <patternFill>
          <bgColor theme="5" tint="-0.249977111117893"/>
        </patternFill>
      </fill>
    </dxf>
  </rfmt>
  <rcc rId="334" sId="1">
    <oc r="EK201">
      <f>SUM(EK190, -EK197,)</f>
    </oc>
    <nc r="EK201">
      <f>SUM(EK136, -EK139)</f>
    </nc>
  </rcc>
  <rfmt sheetId="1" sqref="EK202">
    <dxf>
      <fill>
        <patternFill>
          <bgColor rgb="FFFFFF00"/>
        </patternFill>
      </fill>
    </dxf>
  </rfmt>
  <rcc rId="335" sId="1">
    <oc r="EK203">
      <f>SUM(EK190, -EK196)</f>
    </oc>
    <nc r="EK203">
      <f>SUM(EK139, -EK140)</f>
    </nc>
  </rcc>
  <rm rId="336" sheetId="1" source="EK164:EK171" destination="EK206:EK213" sourceSheetId="1"/>
  <rm rId="337" sheetId="1" source="EK210:EK213" destination="EK212:EK215" sourceSheetId="1"/>
  <rm rId="338" sheetId="1" source="EK202:EK203" destination="EK210:EK211" sourceSheetId="1"/>
  <rm rId="339" sheetId="1" source="EK204:EK205" destination="EK164:EK165" sourceSheetId="1"/>
  <rm rId="340" sheetId="1" source="EK174:EK179" destination="EK216:EK221" sourceSheetId="1"/>
  <rm rId="341" sheetId="1" source="EK182:EK183" destination="EK202:EK203" sourceSheetId="1"/>
  <rm rId="342" sheetId="1" source="EK192:EK193" destination="EK204:EK205" sourceSheetId="1"/>
  <rm rId="343" sheetId="1" source="EK200:EK201" destination="EK192:EK193" sourceSheetId="1"/>
  <rm rId="344" sheetId="1" source="EK190:EK191" destination="EK200:EK201" sourceSheetId="1"/>
  <rm rId="345" sheetId="1" source="EK196:EK197" destination="EK190:EK191" sourceSheetId="1"/>
  <rm rId="346" sheetId="1" source="EK190:EK191" destination="EK174:EK175" sourceSheetId="1"/>
  <rm rId="347" sheetId="1" source="EK202:EK203" destination="EK196:EK197" sourceSheetId="1"/>
  <rm rId="348" sheetId="1" source="EK198:EK199" destination="EK202:EK203" sourceSheetId="1"/>
  <rm rId="349" sheetId="1" source="EK200:EK201" destination="EK198:EK199" sourceSheetId="1"/>
  <rm rId="350" sheetId="1" source="EK218:EK219" destination="EK200:EK201" sourceSheetId="1"/>
  <rm rId="351" sheetId="1" source="EK204:EK205" destination="EK218:EK219" sourceSheetId="1"/>
  <rm rId="352" sheetId="1" source="EK216:EK217" destination="EK204:EK205" sourceSheetId="1"/>
  <rm rId="353" sheetId="1" source="EK208:EK215" destination="EK210:EK217" sourceSheetId="1"/>
  <rm rId="354" sheetId="1" source="EK220:EK221" destination="EK208:EK209" sourceSheetId="1"/>
  <rm rId="355" sheetId="1" source="EK206:EK207" destination="EK220:EK221" sourceSheetId="1"/>
  <rm rId="356" sheetId="1" source="EK218:EK219" destination="EK206:EK207" sourceSheetId="1"/>
  <rm rId="357" sheetId="1" source="EK194:EK195" destination="EK190:EK191" sourceSheetId="1"/>
  <rm rId="358" sheetId="1" source="EK196:EK201" destination="EK194:EK199" sourceSheetId="1"/>
  <rm rId="359" sheetId="1" source="EK220:EK221" destination="EK200:EK201" sourceSheetId="1"/>
  <rm rId="360" sheetId="1" source="EK190:EK193" destination="EK176:EK179" sourceSheetId="1"/>
  <rm rId="361" sheetId="1" source="EK186:EK187" destination="EK192:EK193" sourceSheetId="1"/>
  <rm rId="362" sheetId="1" source="EK180:EK181" destination="EK190:EK191" sourceSheetId="1"/>
  <rm rId="363" sheetId="1" source="EK188:EK189" destination="EK186:EK187" sourceSheetId="1"/>
  <rm rId="364" sheetId="1" source="EK172:EK173" destination="EK188:EK189" sourceSheetId="1"/>
  <rm rId="365" sheetId="1" source="EK184:EK185" destination="EK167:EK168" sourceSheetId="1"/>
  <rm rId="366" sheetId="1" source="EK162:EK163" destination="EK184:EK185" sourceSheetId="1"/>
  <rm rId="367" sheetId="1" source="EK176:EK179" destination="EK180:EK183" sourceSheetId="1"/>
  <rm rId="368" sheetId="1" source="EK160:EK161" destination="EK178:EK179" sourceSheetId="1"/>
  <rm rId="369" sheetId="1" source="EK164:EK165" destination="EK176:EK177" sourceSheetId="1"/>
  <rm rId="370" sheetId="1" source="EK174:EK175" destination="EK169:EK170" sourceSheetId="1"/>
  <rm rId="371" sheetId="1" source="EK156:EK159" destination="EK172:EK175" sourceSheetId="1"/>
  <rm rId="372" sheetId="1" source="EK167:EK170" destination="EK166:EK169" sourceSheetId="1"/>
  <rm rId="373" sheetId="1" source="EK154:EK155" destination="EK170:EK171" sourceSheetId="1"/>
  <rm rId="374" sheetId="1" source="EK166:EK169" destination="EK164:EK167" sourceSheetId="1"/>
  <rm rId="375" sheetId="1" source="EK152:EK153" destination="EK168:EK169" sourceSheetId="1"/>
  <rm rId="376" sheetId="1" source="EK164:EK217" destination="EK152:EK205" sourceSheetId="1"/>
  <rfmt sheetId="1" sqref="EL149" start="0" length="0">
    <dxf>
      <border outline="0">
        <right style="medium">
          <color indexed="64"/>
        </right>
        <top style="medium">
          <color indexed="64"/>
        </top>
      </border>
    </dxf>
  </rfmt>
  <rcc rId="377" sId="1" odxf="1" dxf="1">
    <nc r="EL15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8" sId="1" odxf="1" dxf="1">
    <oc r="EL151">
      <f>SUM(EL136, -EL143,)</f>
    </oc>
    <nc r="EL151">
      <f>SUM(EL136, -EL143)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9" sId="1" odxf="1" dxf="1">
    <nc r="EL152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0" sId="1" odxf="1" dxf="1">
    <oc r="EL153">
      <f>SUM(EL136, -EL142)</f>
    </oc>
    <nc r="EL153">
      <f>SUM(EL137, -EL143)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81" sId="1" odxf="1" dxf="1">
    <nc r="EL15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82" sId="1" odxf="1" dxf="1">
    <oc r="EL155">
      <f>SUM(EL137, -EL143)</f>
    </oc>
    <nc r="EL155">
      <f>SUM(EL138, -EL143)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3" sId="1" odxf="1" dxf="1">
    <nc r="EL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4" sId="1" odxf="1" dxf="1">
    <oc r="EL157">
      <f>SUM(EL142, -EL153,)</f>
    </oc>
    <nc r="EL157">
      <f>SUM(EL139, -EL143)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85" sId="1" odxf="1" dxf="1">
    <nc r="EL158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6" sId="1" odxf="1" dxf="1">
    <oc r="EL159">
      <f>SUM(EL142, -EL152)</f>
    </oc>
    <nc r="EL159">
      <f>SUM(EL140, -EL143)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7" sId="1" odxf="1" dxf="1">
    <nc r="EL16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8" sId="1" odxf="1" dxf="1">
    <oc r="EL161">
      <f>SUM(EL143, -EL153)</f>
    </oc>
    <nc r="EL161">
      <f>SUM(EL141, -EL143)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89" sId="1" odxf="1" dxf="1">
    <nc r="EL16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0" sId="1" odxf="1" dxf="1">
    <oc r="EL163">
      <f>SUM(EL152, -EL159,)</f>
    </oc>
    <nc r="EL163">
      <f>SUM(EL142, -EL143)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1" sId="1" odxf="1" dxf="1">
    <nc r="EL16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2" sId="1" odxf="1" dxf="1">
    <oc r="EL165">
      <f>SUM(EL152, -EL158)</f>
    </oc>
    <nc r="EL165">
      <f>SUM(EL136, -EL142)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3" sId="1" odxf="1" dxf="1">
    <nc r="EL16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4" sId="1" odxf="1" dxf="1">
    <oc r="EL167">
      <f>SUM(EL153, -EL159)</f>
    </oc>
    <nc r="EL167">
      <f>SUM(EL136, -EL141)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95" sId="1" odxf="1" dxf="1">
    <nc r="EL16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6" sId="1" odxf="1" dxf="1">
    <oc r="EL169">
      <f>SUM(EL158, -EL165,)</f>
    </oc>
    <nc r="EL169">
      <f>SUM(EL136, -EL140)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7" sId="1" odxf="1" dxf="1">
    <nc r="EL17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8" sId="1" odxf="1" dxf="1">
    <oc r="EL171">
      <f>SUM(EL158, -EL164)</f>
    </oc>
    <nc r="EL171">
      <f>SUM(EL136, -EL139)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9" sId="1" odxf="1" dxf="1">
    <nc r="EL17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EL203" start="0" length="0">
    <dxf>
      <border outline="0">
        <left/>
        <top/>
      </border>
    </dxf>
  </rfmt>
  <rcc rId="400" sId="1" odxf="1" dxf="1">
    <nc r="EL17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1" sId="1" odxf="1" dxf="1">
    <oc r="EL175">
      <f>SUM(EL164, -EL171,)</f>
    </oc>
    <nc r="EL175">
      <f>SUM(EL137, -EL142)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02" sId="1" odxf="1" dxf="1">
    <nc r="EL17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403" sId="1" odxf="1" dxf="1">
    <oc r="EL177">
      <f>SUM(EL164, -EL170)</f>
    </oc>
    <nc r="EL177">
      <f>SUM(EL137, -EL141)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04" sId="1" odxf="1" dxf="1">
    <nc r="EL17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5" sId="1" odxf="1" dxf="1">
    <oc r="EL179">
      <f>SUM(EL165, -EL171)</f>
    </oc>
    <nc r="EL179">
      <f>SUM(EL137, -EL140)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6" sId="1" odxf="1" dxf="1">
    <nc r="EL18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EL19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407" sId="1" odxf="1" dxf="1">
    <nc r="EL18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8" sId="1" odxf="1" dxf="1">
    <oc r="EL183">
      <f>SUM(EL170, -EL176)</f>
    </oc>
    <nc r="EL183">
      <f>SUM(EL137, -EL139)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9" sId="1" odxf="1" dxf="1">
    <nc r="EL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10" sId="1" odxf="1" dxf="1">
    <oc r="EL185">
      <f>SUM(EL171, -EL177)</f>
    </oc>
    <nc r="EL185">
      <f>SUM(EL137, -EL138)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1" sId="1" odxf="1" dxf="1">
    <nc r="EL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12" sId="1" odxf="1" dxf="1">
    <oc r="EL187">
      <f>SUM(EL176, -EL183,)</f>
    </oc>
    <nc r="EL187">
      <f>SUM(EL138, -EL142)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13" sId="1" odxf="1" dxf="1">
    <nc r="EL188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14" sId="1" odxf="1" dxf="1">
    <oc r="EL189">
      <f>SUM(EL176, -EL182)</f>
    </oc>
    <nc r="EL189">
      <f>SUM(EL138, -EL141)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15" sId="1" odxf="1" dxf="1">
    <nc r="EL190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16" sId="1" odxf="1" dxf="1">
    <oc r="EL191">
      <f>SUM(EL177, -EL183)</f>
    </oc>
    <nc r="EL191">
      <f>SUM(EL139, -EL142)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17" sId="1" odxf="1" dxf="1">
    <nc r="EL19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18" sId="1" odxf="1" dxf="1">
    <oc r="EL193">
      <f>SUM(EL182, -EL189,)</f>
    </oc>
    <nc r="EL193">
      <f>SUM(EL139, -EL141)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9" sId="1" odxf="1" dxf="1">
    <nc r="EL194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20" sId="1" odxf="1" dxf="1">
    <oc r="EL195">
      <f>SUM(EL182, -EL188)</f>
    </oc>
    <nc r="EL195">
      <f>SUM(EL140, -EL142)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21" sId="1" odxf="1" dxf="1">
    <nc r="EL196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22" sId="1" odxf="1" dxf="1">
    <oc r="EL197">
      <f>SUM(EL183, -EL189)</f>
    </oc>
    <nc r="EL197">
      <f>SUM(EL140, -EL141)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3" sId="1" odxf="1" dxf="1">
    <nc r="EL198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24" sId="1" odxf="1" dxf="1">
    <oc r="EL199">
      <f>SUM(EL185, -EL191)</f>
    </oc>
    <nc r="EL199">
      <f>SUM(EL138, -EL140)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5" sId="1" odxf="1" dxf="1">
    <nc r="EL20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26" sId="1" odxf="1" dxf="1">
    <oc r="EL201">
      <f>SUM(EL190, -EL197,)</f>
    </oc>
    <nc r="EL201">
      <f>SUM(EL139, -EL140)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27" sId="1" odxf="1" dxf="1">
    <nc r="EL202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L201" start="0" length="0">
    <dxf>
      <border outline="0">
        <left/>
        <top/>
      </border>
    </dxf>
  </rfmt>
  <rcc rId="428" sId="1" odxf="1" dxf="1">
    <nc r="EL204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29" sId="1" odxf="1" dxf="1">
    <oc r="EL205">
      <f>SUM(EL191, -EL197)</f>
    </oc>
    <nc r="EL205">
      <f>SUM(EL138, -EL139)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430" sheetId="1" source="EL137:EM137" destination="EM145:EN145" sourceSheetId="1">
    <rcc rId="0" sId="1">
      <nc r="EM145" t="inlineStr">
        <is>
          <t xml:space="preserve"> </t>
        </is>
      </nc>
    </rcc>
  </rm>
  <rm rId="431" sheetId="1" source="EL136:EM136" destination="EL137:EM137" sourceSheetId="1"/>
  <rm rId="432" sheetId="1" source="EL138:EM138" destination="EL136:EM136" sourceSheetId="1"/>
  <rm rId="433" sheetId="1" source="EL139:EM139" destination="EL138:EM138" sourceSheetId="1"/>
  <rm rId="434" sheetId="1" source="EL140:EM140" destination="EL139:EM139" sourceSheetId="1"/>
  <rm rId="435" sheetId="1" source="EL142:EM142" destination="EL140:EM140" sourceSheetId="1"/>
  <rm rId="436" sheetId="1" source="EL136:EM141" destination="EL137:EM142" sourceSheetId="1"/>
  <rm rId="437" sheetId="1" source="EM145:EN145" destination="EL136:EM136" sourceSheetId="1"/>
  <rfmt sheetId="1" sqref="EL172">
    <dxf>
      <fill>
        <patternFill>
          <bgColor rgb="FFFF0000"/>
        </patternFill>
      </fill>
    </dxf>
  </rfmt>
  <rcc rId="438" sId="1">
    <oc r="EL173">
      <f>SUM(EL159, -EL165)</f>
    </oc>
    <nc r="EL173">
      <f>SUM(EL137, -EL138)</f>
    </nc>
  </rcc>
  <rfmt sheetId="1" sqref="EL180">
    <dxf>
      <fill>
        <patternFill>
          <bgColor rgb="FFC00000"/>
        </patternFill>
      </fill>
    </dxf>
  </rfmt>
  <rcc rId="439" sId="1">
    <oc r="EL181">
      <f>SUM(EL170, -EL177,)</f>
    </oc>
    <nc r="EL181">
      <f>SUM(EL136, -EL138)</f>
    </nc>
  </rcc>
  <rfmt sheetId="1" sqref="EL202">
    <dxf>
      <fill>
        <patternFill>
          <bgColor theme="5" tint="0.39997558519241921"/>
        </patternFill>
      </fill>
    </dxf>
  </rfmt>
  <rcc rId="440" sId="1">
    <oc r="EL203">
      <f>SUM(EL190, -EL196)</f>
    </oc>
    <nc r="EL203">
      <f>SUM(EL141, -EL142)</f>
    </nc>
  </rcc>
  <rm rId="441" sheetId="1" source="EL194:EL195" destination="EL208:EL209" sourceSheetId="1"/>
  <rm rId="442" sheetId="1" source="EL172:EL173" destination="EL206:EL207" sourceSheetId="1"/>
  <rm rId="443" sheetId="1" source="EL204:EL205" destination="EL194:EL195" sourceSheetId="1"/>
  <rm rId="444" sheetId="1" source="EL202:EL203" destination="EL204:EL205" sourceSheetId="1"/>
  <rm rId="445" sheetId="1" source="EL196:EL197" destination="EL202:EL203" sourceSheetId="1"/>
  <rm rId="446" sheetId="1" source="EL198:EL201" destination="EL196:EL199" sourceSheetId="1"/>
  <rm rId="447" sheetId="1" source="EL184:EL185" destination="EL200:EL201" sourceSheetId="1"/>
  <rm rId="448" sheetId="1" source="EL188:EL189" destination="EL184:EL185" sourceSheetId="1"/>
  <rm rId="449" sheetId="1" source="EL196:EL197" destination="EL188:EL189" sourceSheetId="1"/>
  <rm rId="450" sheetId="1" source="EL198:EL199" destination="EL196:EL197" sourceSheetId="1"/>
  <rm rId="451" sheetId="1" source="EL180:EL181" destination="EL198:EL199" sourceSheetId="1"/>
  <rm rId="452" sheetId="1" source="EL184:EL185" destination="EL180:EL181" sourceSheetId="1"/>
  <rm rId="453" sheetId="1" source="EL186:EL189" destination="EL184:EL187" sourceSheetId="1"/>
  <rm rId="454" sheetId="1" source="EL192:EL193" destination="EL188:EL189" sourceSheetId="1"/>
  <rm rId="455" sheetId="1" source="EL194:EL195" destination="EL192:EL193" sourceSheetId="1"/>
  <rm rId="456" sheetId="1" source="EL190:EL191" destination="EL194:EL195" sourceSheetId="1"/>
  <rm rId="457" sheetId="1" source="EL188:EL189" destination="EL190:EL191" sourceSheetId="1"/>
  <rm rId="458" sheetId="1" source="EL182:EL183" destination="EL188:EL189" sourceSheetId="1"/>
  <rm rId="459" sheetId="1" source="EL184:EL193" destination="EL182:EL191" sourceSheetId="1"/>
  <rm rId="460" sheetId="1" source="EL170:EL171" destination="EL192:EL193" sourceSheetId="1"/>
  <rm rId="461" sheetId="1" source="EL174:EL185" destination="EL170:EL181" sourceSheetId="1"/>
  <rm rId="462" sheetId="1" source="EL160:EL161" destination="EL184:EL185" sourceSheetId="1"/>
  <rm rId="463" sheetId="1" source="EL168:EL169" destination="EL182:EL183" sourceSheetId="1"/>
  <rm rId="464" sheetId="1" source="EL172:EL173" destination="EL168:EL169" sourceSheetId="1"/>
  <rm rId="465" sheetId="1" source="EL174:EL181" destination="EL172:EL179" sourceSheetId="1"/>
  <rm rId="466" sheetId="1" source="EL164:EL165" destination="EL180:EL181" sourceSheetId="1"/>
  <rm rId="467" sheetId="1" source="EL168:EL169" destination="EL164:EL165" sourceSheetId="1"/>
  <rm rId="468" sheetId="1" source="EL166:EL167" destination="EL168:EL169" sourceSheetId="1"/>
  <rm rId="469" sheetId="1" source="EL170:EL171" destination="EL166:EL167" sourceSheetId="1"/>
  <rm rId="470" sheetId="1" source="EL168:EL169" destination="EL170:EL171" sourceSheetId="1"/>
  <rm rId="471" sheetId="1" source="EL172:EL173" destination="EL168:EL169" sourceSheetId="1"/>
  <rm rId="472" sheetId="1" source="EL170:EL171" destination="EL171:EL172" sourceSheetId="1"/>
  <rm rId="473" sheetId="1" source="EL171:EL172" destination="EL172:EL173" sourceSheetId="1"/>
  <rm rId="474" sheetId="1" source="EL174:EL175" destination="EL170:EL171" sourceSheetId="1"/>
  <rm rId="475" sheetId="1" source="EL176:EL177" destination="EL174:EL175" sourceSheetId="1"/>
  <rm rId="476" sheetId="1" source="EL162:EL163" destination="EL176:EL177" sourceSheetId="1"/>
  <rm rId="477" sheetId="1" source="EL164:EL173" destination="EL162:EL171" sourceSheetId="1"/>
  <rm rId="478" sheetId="1" source="EL158:EL159" destination="EL172:EL173" sourceSheetId="1"/>
  <rm rId="479" sheetId="1" source="EL156:EL157" destination="EL160:EL161" sourceSheetId="1"/>
  <rm rId="480" sheetId="1" source="EL150:EL151" destination="EL158:EL159" sourceSheetId="1"/>
  <rm rId="481" sheetId="1" source="EL152:EL155" destination="EL154:EL157" sourceSheetId="1"/>
  <rm rId="482" sheetId="1" source="EL154:EL209" destination="EL150:EL205" sourceSheetId="1"/>
  <rcc rId="483" sId="1">
    <nc r="EL64">
      <v>148.05000000000001</v>
    </nc>
  </rcc>
  <rcc rId="484" sId="1">
    <nc r="EL149">
      <v>76.47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C133" zoomScale="115" zoomScaleNormal="115" workbookViewId="0">
      <selection activeCell="EO146" sqref="EO1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4" t="s">
        <v>105</v>
      </c>
      <c r="EI1" s="284" t="s">
        <v>95</v>
      </c>
      <c r="EJ1" s="284" t="s">
        <v>96</v>
      </c>
      <c r="EK1" s="1" t="s">
        <v>87</v>
      </c>
      <c r="EL1" s="284" t="s">
        <v>105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279">
        <v>1.1999999999999999E-3</v>
      </c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1.1999999999999999E-3</v>
      </c>
      <c r="FS2" s="7">
        <f t="shared" ref="FS2:FS37" si="7">AVERAGE(EM2:FQ2)</f>
        <v>1.1999999999999999E-3</v>
      </c>
      <c r="FT2" s="7">
        <f t="shared" ref="FT2:FT37" si="8">MAX(EM2:FQ2)</f>
        <v>1.1999999999999999E-3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279">
        <v>-8.9999999999999998E-4</v>
      </c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-8.9999999999999998E-4</v>
      </c>
      <c r="FS3" s="7">
        <f t="shared" si="7"/>
        <v>-8.9999999999999998E-4</v>
      </c>
      <c r="FT3" s="7">
        <f t="shared" si="8"/>
        <v>-8.9999999999999998E-4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279">
        <v>2.0000000000000001E-4</v>
      </c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2.0000000000000001E-4</v>
      </c>
      <c r="FS4" s="7">
        <f t="shared" si="7"/>
        <v>2.0000000000000001E-4</v>
      </c>
      <c r="FT4" s="7">
        <f t="shared" si="8"/>
        <v>2.0000000000000001E-4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279">
        <v>3.5999999999999999E-3</v>
      </c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3.5999999999999999E-3</v>
      </c>
      <c r="FS5" s="7">
        <f t="shared" si="7"/>
        <v>3.5999999999999999E-3</v>
      </c>
      <c r="FT5" s="7">
        <f t="shared" si="8"/>
        <v>3.5999999999999999E-3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279">
        <v>3.5999999999999999E-3</v>
      </c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3.5999999999999999E-3</v>
      </c>
      <c r="FS6" s="7">
        <f t="shared" si="7"/>
        <v>3.5999999999999999E-3</v>
      </c>
      <c r="FT6" s="7">
        <f t="shared" si="8"/>
        <v>3.5999999999999999E-3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279">
        <v>4.4999999999999997E-3</v>
      </c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4.4999999999999997E-3</v>
      </c>
      <c r="FS7" s="7">
        <f t="shared" si="7"/>
        <v>4.4999999999999997E-3</v>
      </c>
      <c r="FT7" s="7">
        <f t="shared" si="8"/>
        <v>4.4999999999999997E-3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279">
        <v>-2.8999999999999998E-3</v>
      </c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-2.8999999999999998E-3</v>
      </c>
      <c r="FS8" s="7">
        <f t="shared" si="7"/>
        <v>-2.8999999999999998E-3</v>
      </c>
      <c r="FT8" s="7">
        <f t="shared" si="8"/>
        <v>-2.8999999999999998E-3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6"/>
      <c r="EJ9" s="12"/>
      <c r="EK9" s="11" t="s">
        <v>43</v>
      </c>
      <c r="EL9" s="12"/>
      <c r="EM9" s="13">
        <f t="shared" ref="EM9:EW9" si="18">SUM( -EM2, -EM3,EM4,EM5, -EM6, -EM7,EM8)</f>
        <v>-7.4999999999999997E-3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-7.4999999999999997E-3</v>
      </c>
      <c r="FS9" s="7">
        <f t="shared" si="7"/>
        <v>-2.4193548387096774E-4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279">
        <v>2.2000000000000001E-3</v>
      </c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2.2000000000000001E-3</v>
      </c>
      <c r="FS10" s="16">
        <f t="shared" si="7"/>
        <v>2.2000000000000001E-3</v>
      </c>
      <c r="FT10" s="16">
        <f t="shared" si="8"/>
        <v>2.2000000000000001E-3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279">
        <v>1.5E-3</v>
      </c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1.5E-3</v>
      </c>
      <c r="FS11" s="16">
        <f t="shared" si="7"/>
        <v>1.5E-3</v>
      </c>
      <c r="FT11" s="16">
        <f t="shared" si="8"/>
        <v>1.5E-3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279">
        <v>4.7000000000000002E-3</v>
      </c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4.7000000000000002E-3</v>
      </c>
      <c r="FS12" s="16">
        <f t="shared" si="7"/>
        <v>4.7000000000000002E-3</v>
      </c>
      <c r="FT12" s="16">
        <f t="shared" si="8"/>
        <v>4.7000000000000002E-3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279">
        <v>-1.8E-3</v>
      </c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-1.8E-3</v>
      </c>
      <c r="FS13" s="16">
        <f t="shared" si="7"/>
        <v>-1.8E-3</v>
      </c>
      <c r="FT13" s="16">
        <f t="shared" si="8"/>
        <v>-1.8E-3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279">
        <v>-2.8E-3</v>
      </c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-2.8E-3</v>
      </c>
      <c r="FS14" s="16">
        <f t="shared" si="7"/>
        <v>-2.8E-3</v>
      </c>
      <c r="FT14" s="16">
        <f t="shared" si="8"/>
        <v>-2.8E-3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279">
        <v>-1.6999999999999999E-3</v>
      </c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-1.6999999999999999E-3</v>
      </c>
      <c r="FS15" s="16">
        <f t="shared" si="7"/>
        <v>-1.6999999999999999E-3</v>
      </c>
      <c r="FT15" s="16">
        <f t="shared" si="8"/>
        <v>-1.6999999999999999E-3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7"/>
      <c r="EJ16" s="19"/>
      <c r="EK16" s="18" t="s">
        <v>50</v>
      </c>
      <c r="EL16" s="19"/>
      <c r="EM16" s="20">
        <f>SUM(EM2,EM10:EM15)</f>
        <v>3.3000000000000008E-3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1.0645161290322584E-4</v>
      </c>
      <c r="FT16" s="16">
        <f t="shared" si="8"/>
        <v>3.3000000000000008E-3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279">
        <v>-6.9999999999999999E-4</v>
      </c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-6.9999999999999999E-4</v>
      </c>
      <c r="FS17" s="22">
        <f t="shared" si="7"/>
        <v>-6.9999999999999999E-4</v>
      </c>
      <c r="FT17" s="22">
        <f t="shared" si="8"/>
        <v>-6.9999999999999999E-4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279">
        <v>2.8E-3</v>
      </c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2.8E-3</v>
      </c>
      <c r="FS18" s="22">
        <f t="shared" si="7"/>
        <v>2.8E-3</v>
      </c>
      <c r="FT18" s="22">
        <f t="shared" si="8"/>
        <v>2.8E-3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279">
        <v>-4.0000000000000001E-3</v>
      </c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-4.0000000000000001E-3</v>
      </c>
      <c r="FS19" s="22">
        <f t="shared" si="7"/>
        <v>-4.0000000000000001E-3</v>
      </c>
      <c r="FT19" s="22">
        <f t="shared" si="8"/>
        <v>-4.0000000000000001E-3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279">
        <v>-5.0000000000000001E-3</v>
      </c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-5.0000000000000001E-3</v>
      </c>
      <c r="FS20" s="22">
        <f t="shared" si="7"/>
        <v>-5.0000000000000001E-3</v>
      </c>
      <c r="FT20" s="22">
        <f t="shared" si="8"/>
        <v>-5.0000000000000001E-3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279">
        <v>-3.8E-3</v>
      </c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-3.8E-3</v>
      </c>
      <c r="FS21" s="22">
        <f t="shared" si="7"/>
        <v>-3.8E-3</v>
      </c>
      <c r="FT21" s="22">
        <f t="shared" si="8"/>
        <v>-3.8E-3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8"/>
      <c r="EJ22" s="24"/>
      <c r="EK22" s="23" t="s">
        <v>56</v>
      </c>
      <c r="EL22" s="24"/>
      <c r="EM22" s="25">
        <f t="shared" ref="EM22:EW22" si="42">SUM(EM3, -EM10,EM17:EM21)</f>
        <v>-1.3800000000000002E-2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-1.3800000000000002E-2</v>
      </c>
      <c r="FS22" s="22">
        <f t="shared" si="7"/>
        <v>-4.4516129032258072E-4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279">
        <v>3.8999999999999998E-3</v>
      </c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3.8999999999999998E-3</v>
      </c>
      <c r="FS23" s="26">
        <f t="shared" si="7"/>
        <v>3.8999999999999998E-3</v>
      </c>
      <c r="FT23" s="26">
        <f t="shared" si="8"/>
        <v>3.8999999999999998E-3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279">
        <v>3.5000000000000001E-3</v>
      </c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3.5000000000000001E-3</v>
      </c>
      <c r="FS24" s="26">
        <f t="shared" si="7"/>
        <v>3.5000000000000001E-3</v>
      </c>
      <c r="FT24" s="26">
        <f t="shared" si="8"/>
        <v>3.5000000000000001E-3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279">
        <v>4.5999999999999999E-3</v>
      </c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4.5999999999999999E-3</v>
      </c>
      <c r="FS25" s="26">
        <f t="shared" si="7"/>
        <v>4.5999999999999999E-3</v>
      </c>
      <c r="FT25" s="26">
        <f t="shared" si="8"/>
        <v>4.5999999999999999E-3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279">
        <v>3.5999999999999999E-3</v>
      </c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3.5999999999999999E-3</v>
      </c>
      <c r="FS26" s="26">
        <f t="shared" si="7"/>
        <v>3.5999999999999999E-3</v>
      </c>
      <c r="FT26" s="26">
        <f t="shared" si="8"/>
        <v>3.5999999999999999E-3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9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-8.7999999999999988E-3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-8.7999999999999988E-3</v>
      </c>
      <c r="FS27" s="26">
        <f t="shared" si="7"/>
        <v>-2.8387096774193545E-4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279">
        <v>7.3000000000000001E-3</v>
      </c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7.3000000000000001E-3</v>
      </c>
      <c r="FS28" s="31">
        <f t="shared" si="7"/>
        <v>7.3000000000000001E-3</v>
      </c>
      <c r="FT28" s="31">
        <f t="shared" si="8"/>
        <v>7.3000000000000001E-3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279">
        <v>-5.0000000000000001E-4</v>
      </c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-5.0000000000000001E-4</v>
      </c>
      <c r="FS29" s="31">
        <f t="shared" si="7"/>
        <v>-5.0000000000000001E-4</v>
      </c>
      <c r="FT29" s="31">
        <f t="shared" si="8"/>
        <v>-5.0000000000000001E-4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279">
        <v>6.9999999999999999E-4</v>
      </c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6.9999999999999999E-4</v>
      </c>
      <c r="FS30" s="31">
        <f t="shared" si="7"/>
        <v>6.9999999999999999E-4</v>
      </c>
      <c r="FT30" s="31">
        <f t="shared" si="8"/>
        <v>6.9999999999999999E-4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90"/>
      <c r="EJ31" s="33"/>
      <c r="EK31" s="32" t="s">
        <v>66</v>
      </c>
      <c r="EL31" s="33"/>
      <c r="EM31" s="34">
        <f>SUM(EM6, -EM13, -EM19,EM24,EM28:EM30)</f>
        <v>2.0399999999999998E-2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6.5806451612903218E-4</v>
      </c>
      <c r="FT31" s="31">
        <f t="shared" si="8"/>
        <v>2.0399999999999998E-2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279">
        <v>8.2000000000000007E-3</v>
      </c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8.2000000000000007E-3</v>
      </c>
      <c r="FS32" s="35">
        <f t="shared" si="7"/>
        <v>8.2000000000000007E-3</v>
      </c>
      <c r="FT32" s="35">
        <f t="shared" si="8"/>
        <v>8.2000000000000007E-3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279">
        <v>1.1999999999999999E-3</v>
      </c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1.1999999999999999E-3</v>
      </c>
      <c r="FS33" s="35">
        <f t="shared" si="7"/>
        <v>1.1999999999999999E-3</v>
      </c>
      <c r="FT33" s="35">
        <f t="shared" si="8"/>
        <v>1.1999999999999999E-3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91"/>
      <c r="EJ34" s="37"/>
      <c r="EK34" s="36" t="s">
        <v>69</v>
      </c>
      <c r="EL34" s="37"/>
      <c r="EM34" s="38">
        <f>SUM(EM7, -EM14, -EM20,EM25, -EM29,EM32:EM33)</f>
        <v>2.6799999999999997E-2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8.6451612903225793E-4</v>
      </c>
      <c r="FT34" s="35">
        <f t="shared" si="8"/>
        <v>2.6799999999999997E-2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279">
        <v>6.7999999999999996E-3</v>
      </c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6.7999999999999996E-3</v>
      </c>
      <c r="FS35" s="41">
        <f t="shared" si="7"/>
        <v>6.7999999999999996E-3</v>
      </c>
      <c r="FT35" s="41">
        <f t="shared" si="8"/>
        <v>6.7999999999999996E-3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1.6900000000000002E-2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5.4516129032258071E-4</v>
      </c>
      <c r="FT36" s="41">
        <f t="shared" si="8"/>
        <v>1.6900000000000002E-2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-3.73E-2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-3.73E-2</v>
      </c>
      <c r="FS37" s="48">
        <f t="shared" si="7"/>
        <v>-1.203225806451613E-3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-5.0000000000000001E-3</v>
      </c>
      <c r="FS40" s="52">
        <f>AVERAGE(FS2:FS8,FS10:FS15,FS17:FS21,FS23:FS26,FS28:FS30,FS32:FS33,FS35)</f>
        <v>1.4285714285714286E-3</v>
      </c>
      <c r="FT40" s="52">
        <f>MAX(FT2:FT8,FT10:FT15,FT17:FT21,FT23:FT26,FT28:FT30,FT32:FT33,FT35)</f>
        <v>8.2000000000000007E-3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-3.73E-2</v>
      </c>
      <c r="FS44" s="52">
        <f>AVERAGE(FS9,FS16,FS22,FS27,FS31,FS34,FS36,FS37)</f>
        <v>0</v>
      </c>
      <c r="FT44" s="52">
        <f>MAX(FT9,FT16,FT22,FT27,FT31,FT34,FT36,FT37)</f>
        <v>2.6799999999999997E-2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3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104</v>
      </c>
      <c r="DY45" t="s">
        <v>62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93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306"/>
      <c r="DO48" s="249"/>
      <c r="DP48" s="65">
        <v>43156</v>
      </c>
      <c r="DQ48" s="251"/>
      <c r="DR48" s="249"/>
      <c r="DS48" s="65">
        <v>43157</v>
      </c>
      <c r="DT48" s="251"/>
      <c r="DU48" s="249"/>
      <c r="DV48" s="65">
        <v>43158</v>
      </c>
      <c r="DW48" s="251"/>
      <c r="DX48" s="67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126" t="s">
        <v>78</v>
      </c>
      <c r="DV49" s="56" t="s">
        <v>79</v>
      </c>
      <c r="DW49" s="127" t="s">
        <v>80</v>
      </c>
      <c r="DX49" s="267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28" t="s">
        <v>81</v>
      </c>
      <c r="DV50" s="55" t="s">
        <v>82</v>
      </c>
      <c r="DW50" s="129" t="s">
        <v>83</v>
      </c>
      <c r="DX50" s="10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4">
        <v>0.2069</v>
      </c>
      <c r="DO51" s="346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35">
        <v>0.2787</v>
      </c>
      <c r="DV51" s="22">
        <v>0.32079999999999997</v>
      </c>
      <c r="DW51" s="88">
        <v>0.32469999999999999</v>
      </c>
      <c r="DX51" s="113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22">
        <v>0.31019999999999998</v>
      </c>
      <c r="EL51" s="22">
        <v>0.29859999999999998</v>
      </c>
      <c r="EM51" s="22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1">
        <v>0.18679999999999999</v>
      </c>
      <c r="DO52" s="346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30">
        <v>0.1482</v>
      </c>
      <c r="DV52" s="41">
        <v>0.16089999999999999</v>
      </c>
      <c r="DW52" s="91">
        <v>0.17330000000000001</v>
      </c>
      <c r="DX52" s="107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41">
        <v>0.2041</v>
      </c>
      <c r="EL52" s="41">
        <v>0.19889999999999999</v>
      </c>
      <c r="EM52" s="41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5">
        <v>9.5699999999999993E-2</v>
      </c>
      <c r="DO53" s="346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38">
        <v>0.1179</v>
      </c>
      <c r="DV53" s="35">
        <v>8.4000000000000005E-2</v>
      </c>
      <c r="DW53" s="90">
        <v>8.0299999999999996E-2</v>
      </c>
      <c r="DX53" s="112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35">
        <v>6.4699999999999994E-2</v>
      </c>
      <c r="EL53" s="35">
        <v>8.0299999999999996E-2</v>
      </c>
      <c r="EM53" s="35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6">
        <v>7.2499999999999995E-2</v>
      </c>
      <c r="DO54" s="346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36">
        <v>0.1027</v>
      </c>
      <c r="DV54" s="31">
        <v>7.0199999999999999E-2</v>
      </c>
      <c r="DW54" s="92">
        <v>7.1199999999999999E-2</v>
      </c>
      <c r="DX54" s="111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31">
        <v>4.2999999999999997E-2</v>
      </c>
      <c r="EL54" s="31">
        <v>6.1600000000000002E-2</v>
      </c>
      <c r="EM54" s="31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09">
        <v>-0.05</v>
      </c>
      <c r="DO55" s="346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32">
        <v>-7.46E-2</v>
      </c>
      <c r="DV55" s="16">
        <v>-7.0099999999999996E-2</v>
      </c>
      <c r="DW55" s="137">
        <v>-6.5299999999999997E-2</v>
      </c>
      <c r="DX55" s="110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6">
        <v>-4.48E-2</v>
      </c>
      <c r="EL55" s="16">
        <v>-4.3099999999999999E-2</v>
      </c>
      <c r="EM55" s="16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8">
        <v>-7.7799999999999994E-2</v>
      </c>
      <c r="DO56" s="346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34">
        <v>-8.72E-2</v>
      </c>
      <c r="DV56" s="7">
        <v>-8.7499999999999994E-2</v>
      </c>
      <c r="DW56" s="89">
        <v>-7.1300000000000002E-2</v>
      </c>
      <c r="DX56" s="108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7">
        <v>-5.6099999999999997E-2</v>
      </c>
      <c r="EL56" s="7">
        <v>-6.3899999999999998E-2</v>
      </c>
      <c r="EM56" s="7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7">
        <v>-0.19470000000000001</v>
      </c>
      <c r="DO57" s="346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31">
        <v>-0.21529999999999999</v>
      </c>
      <c r="DV57" s="48">
        <v>-0.22559999999999999</v>
      </c>
      <c r="DW57" s="86">
        <v>-0.24329999999999999</v>
      </c>
      <c r="DX57" s="106">
        <v>-0.23169999999999999</v>
      </c>
      <c r="DY57" s="93">
        <v>-0.21479999999999999</v>
      </c>
      <c r="DZ57" s="93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93">
        <v>-0.22939999999999999</v>
      </c>
      <c r="EL57" s="93">
        <v>-0.23580000000000001</v>
      </c>
      <c r="EM57" s="93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2">
        <v>-0.2394</v>
      </c>
      <c r="DO58" s="346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33">
        <v>-0.27039999999999997</v>
      </c>
      <c r="DV58" s="93">
        <v>-0.25269999999999998</v>
      </c>
      <c r="DW58" s="87">
        <v>-0.26960000000000001</v>
      </c>
      <c r="DX58" s="109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48">
        <v>-0.29170000000000001</v>
      </c>
      <c r="EL58" s="48">
        <v>-0.29659999999999997</v>
      </c>
      <c r="EM58" s="48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3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84">
        <v>-0.46</v>
      </c>
      <c r="DV59" s="57">
        <v>-2.3199999999999998</v>
      </c>
      <c r="DW59" s="85">
        <v>2.72</v>
      </c>
      <c r="DX59" s="114">
        <v>-9.52</v>
      </c>
      <c r="DY59" s="57">
        <v>-3.22</v>
      </c>
      <c r="DZ59" s="85">
        <v>0.67</v>
      </c>
      <c r="EA59" s="84"/>
      <c r="EB59" s="57"/>
      <c r="EC59" s="85"/>
      <c r="ED59" s="57"/>
      <c r="EE59" s="57"/>
      <c r="EF59" s="57"/>
      <c r="EG59" s="57"/>
      <c r="EH59" s="57"/>
      <c r="EI59" s="57"/>
      <c r="EK59" s="84">
        <v>6.58</v>
      </c>
      <c r="EL59" s="57">
        <v>3.49</v>
      </c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8">
        <v>2.5600000000000001E-2</v>
      </c>
      <c r="DO60" s="347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16">
        <v>0.01</v>
      </c>
      <c r="DV60" s="210">
        <v>4.2099999999999999E-2</v>
      </c>
      <c r="DW60" s="221">
        <v>1.6199999999999999E-2</v>
      </c>
      <c r="DX60" s="242">
        <v>2.9600000000000001E-2</v>
      </c>
      <c r="DY60" s="242">
        <v>2.52E-2</v>
      </c>
      <c r="DZ60" s="205">
        <v>2.7699999999999999E-2</v>
      </c>
      <c r="EK60" s="241">
        <v>2.2100000000000002E-2</v>
      </c>
      <c r="EL60" s="244">
        <v>1.8599999999999998E-2</v>
      </c>
      <c r="EM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29">
        <v>-2.0899999999999998E-2</v>
      </c>
      <c r="DO61" s="347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75">
        <v>-6.4000000000000003E-3</v>
      </c>
      <c r="DV61" s="217">
        <v>-3.39E-2</v>
      </c>
      <c r="DW61" s="204">
        <v>-1.77E-2</v>
      </c>
      <c r="DX61" s="210">
        <v>-1.83E-2</v>
      </c>
      <c r="DY61" s="245">
        <v>-0.01</v>
      </c>
      <c r="DZ61" s="204">
        <v>-1.6299999999999999E-2</v>
      </c>
      <c r="EK61" s="203">
        <v>-3.2399999999999998E-2</v>
      </c>
      <c r="EL61" s="210">
        <v>-1.1599999999999999E-2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8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  <c r="DU62" s="139"/>
      <c r="DV62" s="140"/>
      <c r="DW62" s="211">
        <v>4.9200000000000001E-2</v>
      </c>
      <c r="DZ62" s="243">
        <v>4.2599999999999999E-2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0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s="139" t="s">
        <v>62</v>
      </c>
      <c r="DV63" s="140" t="s">
        <v>62</v>
      </c>
      <c r="DW63" s="223">
        <v>-3.6600000000000001E-2</v>
      </c>
      <c r="DX63" t="s">
        <v>62</v>
      </c>
      <c r="DY63" t="s">
        <v>62</v>
      </c>
      <c r="DZ63" s="222">
        <v>-0.03</v>
      </c>
      <c r="EA63" t="s">
        <v>62</v>
      </c>
      <c r="EK63" t="s">
        <v>62</v>
      </c>
      <c r="EL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1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62">
        <v>1.3249</v>
      </c>
      <c r="DV64" s="258">
        <v>1.3285</v>
      </c>
      <c r="DW64" s="263">
        <v>1.3328</v>
      </c>
      <c r="DX64" s="258">
        <v>1.3250999999999999</v>
      </c>
      <c r="DY64" s="258">
        <v>147.34</v>
      </c>
      <c r="DZ64" s="258">
        <v>147.72</v>
      </c>
      <c r="EK64" s="258">
        <v>148.25</v>
      </c>
      <c r="EL64" s="258">
        <v>148.05000000000001</v>
      </c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2" t="s">
        <v>60</v>
      </c>
      <c r="DO65" s="348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65" t="s">
        <v>51</v>
      </c>
      <c r="DV65" s="189" t="s">
        <v>51</v>
      </c>
      <c r="DW65" s="200" t="s">
        <v>51</v>
      </c>
      <c r="DX65" s="189" t="s">
        <v>51</v>
      </c>
      <c r="DY65" s="189" t="s">
        <v>52</v>
      </c>
      <c r="DZ65" s="189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89" t="s">
        <v>52</v>
      </c>
      <c r="EL65" s="189" t="s">
        <v>52</v>
      </c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3">
        <f>SUM(DN51, -DN58)</f>
        <v>0.44630000000000003</v>
      </c>
      <c r="DO66" s="349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47">
        <f>SUM(DU51, -DU58)</f>
        <v>0.54909999999999992</v>
      </c>
      <c r="DV66" s="121">
        <f>SUM(DV51, -DV58)</f>
        <v>0.5734999999999999</v>
      </c>
      <c r="DW66" s="180">
        <f>SUM(DW51, -DW58)</f>
        <v>0.59430000000000005</v>
      </c>
      <c r="DX66" s="121">
        <f>SUM(DX51, -DX58)</f>
        <v>0.5464</v>
      </c>
      <c r="DY66" s="116">
        <f>SUM(DY51, -DY58)</f>
        <v>0.54959999999999998</v>
      </c>
      <c r="DZ66" s="116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16">
        <f>SUM(EK51, -EK58)</f>
        <v>0.60189999999999999</v>
      </c>
      <c r="EL66" s="116">
        <f>SUM(EL51, -EL58)</f>
        <v>0.59519999999999995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4" t="s">
        <v>51</v>
      </c>
      <c r="DO67" s="348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65" t="s">
        <v>52</v>
      </c>
      <c r="DV67" s="189" t="s">
        <v>52</v>
      </c>
      <c r="DW67" s="200" t="s">
        <v>52</v>
      </c>
      <c r="DX67" s="189" t="s">
        <v>52</v>
      </c>
      <c r="DY67" s="189" t="s">
        <v>51</v>
      </c>
      <c r="DZ67" s="189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89" t="s">
        <v>51</v>
      </c>
      <c r="EL67" s="189" t="s">
        <v>51</v>
      </c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3">
        <f>SUM(DN52, -DN58)</f>
        <v>0.42620000000000002</v>
      </c>
      <c r="DO68" s="349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54">
        <f>SUM(DU51, -DU57)</f>
        <v>0.49399999999999999</v>
      </c>
      <c r="DV68" s="116">
        <f>SUM(DV51, -DV57)</f>
        <v>0.5464</v>
      </c>
      <c r="DW68" s="176">
        <f>SUM(DW51, -DW57)</f>
        <v>0.56799999999999995</v>
      </c>
      <c r="DX68" s="116">
        <f>SUM(DX51, -DX57)</f>
        <v>0.53810000000000002</v>
      </c>
      <c r="DY68" s="121">
        <f>SUM(DY51, -DY57)</f>
        <v>0.52139999999999997</v>
      </c>
      <c r="DZ68" s="121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21">
        <f>SUM(EK51, -EK57)</f>
        <v>0.53959999999999997</v>
      </c>
      <c r="EL68" s="121">
        <f>SUM(EL51, -EL57)</f>
        <v>0.53439999999999999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2" t="s">
        <v>70</v>
      </c>
      <c r="DO69" s="348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43" t="s">
        <v>60</v>
      </c>
      <c r="DV69" s="118" t="s">
        <v>60</v>
      </c>
      <c r="DW69" s="178" t="s">
        <v>60</v>
      </c>
      <c r="DX69" s="118" t="s">
        <v>60</v>
      </c>
      <c r="DY69" s="118" t="s">
        <v>70</v>
      </c>
      <c r="DZ69" s="118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18" t="s">
        <v>70</v>
      </c>
      <c r="EL69" s="118" t="s">
        <v>70</v>
      </c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3">
        <f>SUM(DN51, -DN57)</f>
        <v>0.40160000000000001</v>
      </c>
      <c r="DO70" s="349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47">
        <f>SUM(DU52, -DU58)</f>
        <v>0.41859999999999997</v>
      </c>
      <c r="DV70" s="121">
        <f>SUM(DV52, -DV58)</f>
        <v>0.41359999999999997</v>
      </c>
      <c r="DW70" s="180">
        <f>SUM(DW52, -DW58)</f>
        <v>0.44290000000000002</v>
      </c>
      <c r="DX70" s="121">
        <f>SUM(DX52, -DX58)</f>
        <v>0.40010000000000001</v>
      </c>
      <c r="DY70" s="121">
        <f>SUM(DY52, -DY58)</f>
        <v>0.39729999999999999</v>
      </c>
      <c r="DZ70" s="121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21">
        <f>SUM(EK52, -EK58)</f>
        <v>0.49580000000000002</v>
      </c>
      <c r="EL70" s="121">
        <f>SUM(EL52, -EL58)</f>
        <v>0.49549999999999994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4" t="s">
        <v>52</v>
      </c>
      <c r="DO71" s="348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201" t="s">
        <v>59</v>
      </c>
      <c r="DV71" s="189" t="s">
        <v>37</v>
      </c>
      <c r="DW71" s="178" t="s">
        <v>70</v>
      </c>
      <c r="DX71" s="118" t="s">
        <v>70</v>
      </c>
      <c r="DY71" s="189" t="s">
        <v>37</v>
      </c>
      <c r="DZ71" s="118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18" t="s">
        <v>60</v>
      </c>
      <c r="EL71" s="118" t="s">
        <v>60</v>
      </c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5">
        <f>SUM(DN52, -DN57)</f>
        <v>0.38150000000000001</v>
      </c>
      <c r="DO72" s="349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54">
        <f>SUM(DU53, -DU58)</f>
        <v>0.38829999999999998</v>
      </c>
      <c r="DV72" s="121">
        <f>SUM(DV51, -DV56)</f>
        <v>0.4083</v>
      </c>
      <c r="DW72" s="180">
        <f>SUM(DW52, -DW57)</f>
        <v>0.41659999999999997</v>
      </c>
      <c r="DX72" s="121">
        <f>SUM(DX52, -DX57)</f>
        <v>0.39179999999999998</v>
      </c>
      <c r="DY72" s="121">
        <f>SUM(DY51, -DY56)</f>
        <v>0.3896</v>
      </c>
      <c r="DZ72" s="121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21">
        <f>SUM(EK52, -EK57)</f>
        <v>0.4335</v>
      </c>
      <c r="EL72" s="121">
        <f>SUM(EL52, -EL57)</f>
        <v>0.43469999999999998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6" t="s">
        <v>59</v>
      </c>
      <c r="DO73" s="348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64" t="s">
        <v>84</v>
      </c>
      <c r="DV73" s="189" t="s">
        <v>44</v>
      </c>
      <c r="DW73" s="200" t="s">
        <v>37</v>
      </c>
      <c r="DX73" s="189" t="s">
        <v>37</v>
      </c>
      <c r="DY73" s="118" t="s">
        <v>60</v>
      </c>
      <c r="DZ73" s="189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89" t="s">
        <v>37</v>
      </c>
      <c r="EL73" s="169" t="s">
        <v>67</v>
      </c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5">
        <f>SUM(DN53, -DN58)</f>
        <v>0.33510000000000001</v>
      </c>
      <c r="DO74" s="349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45">
        <f>SUM(DU54, -DU58)</f>
        <v>0.37309999999999999</v>
      </c>
      <c r="DV74" s="121">
        <f>SUM(DV51, -DV55)</f>
        <v>0.39089999999999997</v>
      </c>
      <c r="DW74" s="180">
        <f>SUM(DW51, -DW56)</f>
        <v>0.39600000000000002</v>
      </c>
      <c r="DX74" s="121">
        <f>SUM(DX51, -DX56)</f>
        <v>0.37940000000000002</v>
      </c>
      <c r="DY74" s="121">
        <f>SUM(DY52, -DY57)</f>
        <v>0.36909999999999998</v>
      </c>
      <c r="DZ74" s="121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21">
        <f>SUM(EK51, -EK56)</f>
        <v>0.36629999999999996</v>
      </c>
      <c r="EL74" s="209">
        <f>SUM(EL53, -EL58)</f>
        <v>0.37689999999999996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7" t="s">
        <v>84</v>
      </c>
      <c r="DO75" s="348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65" t="s">
        <v>37</v>
      </c>
      <c r="DV75" s="118" t="s">
        <v>70</v>
      </c>
      <c r="DW75" s="200" t="s">
        <v>44</v>
      </c>
      <c r="DX75" s="189" t="s">
        <v>44</v>
      </c>
      <c r="DY75" s="189" t="s">
        <v>44</v>
      </c>
      <c r="DZ75" s="189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169" t="s">
        <v>67</v>
      </c>
      <c r="EL75" s="189" t="s">
        <v>37</v>
      </c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8">
        <f>SUM(DN54, -DN58)</f>
        <v>0.31190000000000001</v>
      </c>
      <c r="DO76" s="349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47">
        <f>SUM(DU51, -DU56)</f>
        <v>0.3659</v>
      </c>
      <c r="DV76" s="121">
        <f>SUM(DV52, -DV57)</f>
        <v>0.38649999999999995</v>
      </c>
      <c r="DW76" s="180">
        <f>SUM(DW51, -DW55)</f>
        <v>0.39</v>
      </c>
      <c r="DX76" s="121">
        <f>SUM(DX51, -DX55)</f>
        <v>0.36360000000000003</v>
      </c>
      <c r="DY76" s="121">
        <f>SUM(DY51, -DY55)</f>
        <v>0.35159999999999997</v>
      </c>
      <c r="DZ76" s="121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209">
        <f>SUM(EK53, -EK58)</f>
        <v>0.35639999999999999</v>
      </c>
      <c r="EL76" s="121">
        <f>SUM(EL51, -EL56)</f>
        <v>0.36249999999999999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6" t="s">
        <v>67</v>
      </c>
      <c r="DO77" s="348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43" t="s">
        <v>70</v>
      </c>
      <c r="DV77" s="169" t="s">
        <v>59</v>
      </c>
      <c r="DW77" s="187" t="s">
        <v>59</v>
      </c>
      <c r="DX77" s="169" t="s">
        <v>59</v>
      </c>
      <c r="DY77" s="124" t="s">
        <v>63</v>
      </c>
      <c r="DZ77" s="169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89" t="s">
        <v>44</v>
      </c>
      <c r="EL77" s="124" t="s">
        <v>63</v>
      </c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39">
        <f>SUM(DN53, -DN57)</f>
        <v>0.29039999999999999</v>
      </c>
      <c r="DO78" s="349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47">
        <f>SUM(DU52, -DU57)</f>
        <v>0.36349999999999999</v>
      </c>
      <c r="DV78" s="116">
        <f>SUM(DV53, -DV58)</f>
        <v>0.3367</v>
      </c>
      <c r="DW78" s="176">
        <f>SUM(DW53, -DW58)</f>
        <v>0.34989999999999999</v>
      </c>
      <c r="DX78" s="116">
        <f>SUM(DX53, -DX58)</f>
        <v>0.31179999999999997</v>
      </c>
      <c r="DY78" s="117">
        <f>SUM(DY53, -DY58)</f>
        <v>0.30569999999999997</v>
      </c>
      <c r="DZ78" s="209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21">
        <f>SUM(EK51, -EK55)</f>
        <v>0.35499999999999998</v>
      </c>
      <c r="EL78" s="117">
        <f>SUM(EL54, -EL58)</f>
        <v>0.35819999999999996</v>
      </c>
      <c r="EM78" s="6">
        <f t="shared" ref="EM78:EP78" si="177">SUM(EM67, -EM74)</f>
        <v>0</v>
      </c>
      <c r="EN78" s="6">
        <f t="shared" si="177"/>
        <v>0</v>
      </c>
      <c r="EO78" s="6">
        <f t="shared" si="177"/>
        <v>0</v>
      </c>
      <c r="EP78" s="6">
        <f t="shared" si="177"/>
        <v>0</v>
      </c>
      <c r="EQ78" s="6">
        <f>SUM(EQ67, -EQ74,)</f>
        <v>0</v>
      </c>
      <c r="ER78" s="6">
        <f>SUM(ER67, -ER74,)</f>
        <v>0</v>
      </c>
      <c r="ES78" s="6">
        <f t="shared" ref="ES78:EV78" si="178">SUM(ES67, -ES74)</f>
        <v>0</v>
      </c>
      <c r="ET78" s="6">
        <f t="shared" si="178"/>
        <v>0</v>
      </c>
      <c r="EU78" s="6">
        <f t="shared" si="178"/>
        <v>0</v>
      </c>
      <c r="EV78" s="6">
        <f t="shared" si="178"/>
        <v>0</v>
      </c>
      <c r="EW78" s="6">
        <f>SUM(EW67, -EW74,)</f>
        <v>0</v>
      </c>
      <c r="EX78" s="6">
        <f>SUM(EX67, -EX74,)</f>
        <v>0</v>
      </c>
      <c r="EY78" s="6">
        <f t="shared" ref="EY78:FB78" si="179">SUM(EY67, -EY74)</f>
        <v>0</v>
      </c>
      <c r="EZ78" s="6">
        <f t="shared" si="179"/>
        <v>0</v>
      </c>
      <c r="FA78" s="6">
        <f t="shared" si="179"/>
        <v>0</v>
      </c>
      <c r="FB78" s="6">
        <f t="shared" si="179"/>
        <v>0</v>
      </c>
      <c r="FC78" s="6">
        <f>SUM(FC67, -FC74,)</f>
        <v>0</v>
      </c>
      <c r="FD78" s="6">
        <f>SUM(FD67, -FD74,)</f>
        <v>0</v>
      </c>
      <c r="FE78" s="6">
        <f t="shared" ref="FE78:FH78" si="180">SUM(FE67, -FE74)</f>
        <v>0</v>
      </c>
      <c r="FF78" s="6">
        <f t="shared" si="180"/>
        <v>0</v>
      </c>
      <c r="FG78" s="6">
        <f t="shared" si="180"/>
        <v>0</v>
      </c>
      <c r="FH78" s="6">
        <f t="shared" si="180"/>
        <v>0</v>
      </c>
      <c r="FI78" s="6">
        <f>SUM(FI67, -FI74,)</f>
        <v>0</v>
      </c>
      <c r="FJ78" s="6">
        <f>SUM(FJ67, -FJ74,)</f>
        <v>0</v>
      </c>
      <c r="FK78" s="6">
        <f t="shared" ref="FK78:FN78" si="181">SUM(FK67, -FK74)</f>
        <v>0</v>
      </c>
      <c r="FL78" s="6">
        <f t="shared" si="181"/>
        <v>0</v>
      </c>
      <c r="FM78" s="6">
        <f t="shared" si="181"/>
        <v>0</v>
      </c>
      <c r="FN78" s="6">
        <f t="shared" si="181"/>
        <v>0</v>
      </c>
      <c r="FO78" s="6">
        <f>SUM(FO67, -FO74,)</f>
        <v>0</v>
      </c>
      <c r="FP78" s="6">
        <f>SUM(FP67, -FP74,)</f>
        <v>0</v>
      </c>
      <c r="FQ78" s="6">
        <f t="shared" ref="FQ78:FT78" si="182">SUM(FQ67, -FQ74)</f>
        <v>0</v>
      </c>
      <c r="FR78" s="6">
        <f t="shared" si="182"/>
        <v>0</v>
      </c>
      <c r="FS78" s="6">
        <f t="shared" si="182"/>
        <v>0</v>
      </c>
      <c r="FT78" s="6">
        <f t="shared" si="182"/>
        <v>0</v>
      </c>
      <c r="FU78" s="6">
        <f>SUM(FU67, -FU74,)</f>
        <v>0</v>
      </c>
      <c r="FV78" s="6">
        <f>SUM(FV67, -FV74,)</f>
        <v>0</v>
      </c>
      <c r="FW78" s="6">
        <f t="shared" ref="FW78:FZ78" si="183">SUM(FW67, -FW74)</f>
        <v>0</v>
      </c>
      <c r="FX78" s="6">
        <f t="shared" si="183"/>
        <v>0</v>
      </c>
      <c r="FY78" s="6">
        <f t="shared" si="183"/>
        <v>0</v>
      </c>
      <c r="FZ78" s="6">
        <f t="shared" si="183"/>
        <v>0</v>
      </c>
      <c r="GA78" s="6">
        <f>SUM(GA67, -GA74,)</f>
        <v>0</v>
      </c>
      <c r="GB78" s="6">
        <f>SUM(GB67, -GB74,)</f>
        <v>0</v>
      </c>
      <c r="GC78" s="6">
        <f t="shared" ref="GC78:GF78" si="184">SUM(GC67, -GC74)</f>
        <v>0</v>
      </c>
      <c r="GD78" s="6">
        <f t="shared" si="184"/>
        <v>0</v>
      </c>
      <c r="GE78" s="6">
        <f t="shared" si="184"/>
        <v>0</v>
      </c>
      <c r="GF78" s="6">
        <f t="shared" si="184"/>
        <v>0</v>
      </c>
      <c r="GG78" s="6">
        <f>SUM(GG67, -GG74,)</f>
        <v>0</v>
      </c>
      <c r="GH78" s="6">
        <f>SUM(GH67, -GH74,)</f>
        <v>0</v>
      </c>
      <c r="GI78" s="6">
        <f t="shared" ref="GI78:GL78" si="185">SUM(GI67, -GI74)</f>
        <v>0</v>
      </c>
      <c r="GJ78" s="6">
        <f t="shared" si="185"/>
        <v>0</v>
      </c>
      <c r="GK78" s="6">
        <f t="shared" si="185"/>
        <v>0</v>
      </c>
      <c r="GL78" s="6">
        <f t="shared" si="185"/>
        <v>0</v>
      </c>
      <c r="GM78" s="6">
        <f>SUM(GM67, -GM74,)</f>
        <v>0</v>
      </c>
      <c r="GN78" s="6">
        <f>SUM(GN67, -GN74,)</f>
        <v>0</v>
      </c>
      <c r="GO78" s="6">
        <f t="shared" ref="GO78:GR78" si="186">SUM(GO67, -GO74)</f>
        <v>0</v>
      </c>
      <c r="GP78" s="6">
        <f t="shared" si="186"/>
        <v>0</v>
      </c>
      <c r="GQ78" s="6">
        <f t="shared" si="186"/>
        <v>0</v>
      </c>
      <c r="GR78" s="6">
        <f t="shared" si="186"/>
        <v>0</v>
      </c>
      <c r="GS78" s="6">
        <f>SUM(GS67, -GS74,)</f>
        <v>0</v>
      </c>
      <c r="GT78" s="6">
        <f>SUM(GT67, -GT74,)</f>
        <v>0</v>
      </c>
      <c r="GU78" s="6">
        <f t="shared" ref="GU78:HA78" si="187">SUM(GU67, -GU74)</f>
        <v>0</v>
      </c>
      <c r="GV78" s="6">
        <f t="shared" si="187"/>
        <v>0</v>
      </c>
      <c r="GW78" s="6">
        <f t="shared" si="187"/>
        <v>0</v>
      </c>
      <c r="GX78" s="6">
        <f t="shared" si="187"/>
        <v>0</v>
      </c>
      <c r="GY78" s="6">
        <f t="shared" si="187"/>
        <v>0</v>
      </c>
      <c r="GZ78" s="6">
        <f t="shared" si="187"/>
        <v>0</v>
      </c>
      <c r="HA78" s="6">
        <f t="shared" si="187"/>
        <v>0</v>
      </c>
      <c r="HC78" s="6">
        <f>SUM(HC67, -HC74,)</f>
        <v>0</v>
      </c>
      <c r="HD78" s="6">
        <f>SUM(HD67, -HD74,)</f>
        <v>0</v>
      </c>
      <c r="HE78" s="6">
        <f t="shared" ref="HE78:HH78" si="188">SUM(HE67, -HE74)</f>
        <v>0</v>
      </c>
      <c r="HF78" s="6">
        <f t="shared" si="188"/>
        <v>0</v>
      </c>
      <c r="HG78" s="6">
        <f t="shared" si="188"/>
        <v>0</v>
      </c>
      <c r="HH78" s="6">
        <f t="shared" si="188"/>
        <v>0</v>
      </c>
      <c r="HI78" s="6">
        <f>SUM(HI67, -HI74,)</f>
        <v>0</v>
      </c>
      <c r="HJ78" s="6">
        <f>SUM(HJ67, -HJ74,)</f>
        <v>0</v>
      </c>
      <c r="HK78" s="6">
        <f t="shared" ref="HK78:HN78" si="189">SUM(HK67, -HK74)</f>
        <v>0</v>
      </c>
      <c r="HL78" s="6">
        <f t="shared" si="189"/>
        <v>0</v>
      </c>
      <c r="HM78" s="6">
        <f t="shared" si="189"/>
        <v>0</v>
      </c>
      <c r="HN78" s="6">
        <f t="shared" si="189"/>
        <v>0</v>
      </c>
      <c r="HO78" s="6">
        <f>SUM(HO67, -HO74,)</f>
        <v>0</v>
      </c>
      <c r="HP78" s="6">
        <f>SUM(HP67, -HP74,)</f>
        <v>0</v>
      </c>
      <c r="HQ78" s="6">
        <f t="shared" ref="HQ78:HT78" si="190">SUM(HQ67, -HQ74)</f>
        <v>0</v>
      </c>
      <c r="HR78" s="6">
        <f t="shared" si="190"/>
        <v>0</v>
      </c>
      <c r="HS78" s="6">
        <f t="shared" si="190"/>
        <v>0</v>
      </c>
      <c r="HT78" s="6">
        <f t="shared" si="190"/>
        <v>0</v>
      </c>
      <c r="HU78" s="6">
        <f>SUM(HU67, -HU74,)</f>
        <v>0</v>
      </c>
      <c r="HV78" s="6">
        <f>SUM(HV67, -HV74,)</f>
        <v>0</v>
      </c>
      <c r="HW78" s="6">
        <f t="shared" ref="HW78:HZ78" si="191">SUM(HW67, -HW74)</f>
        <v>0</v>
      </c>
      <c r="HX78" s="6">
        <f t="shared" si="191"/>
        <v>0</v>
      </c>
      <c r="HY78" s="6">
        <f t="shared" si="191"/>
        <v>0</v>
      </c>
      <c r="HZ78" s="6">
        <f t="shared" si="191"/>
        <v>0</v>
      </c>
      <c r="IA78" s="6">
        <f>SUM(IA67, -IA74,)</f>
        <v>0</v>
      </c>
      <c r="IB78" s="6">
        <f>SUM(IB67, -IB74,)</f>
        <v>0</v>
      </c>
      <c r="IC78" s="6">
        <f t="shared" ref="IC78:IF78" si="192">SUM(IC67, -IC74)</f>
        <v>0</v>
      </c>
      <c r="ID78" s="6">
        <f t="shared" si="192"/>
        <v>0</v>
      </c>
      <c r="IE78" s="6">
        <f t="shared" si="192"/>
        <v>0</v>
      </c>
      <c r="IF78" s="6">
        <f t="shared" si="192"/>
        <v>0</v>
      </c>
      <c r="IG78" s="6">
        <f>SUM(IG67, -IG74,)</f>
        <v>0</v>
      </c>
      <c r="IH78" s="6">
        <f>SUM(IH67, -IH74,)</f>
        <v>0</v>
      </c>
      <c r="II78" s="6">
        <f t="shared" ref="II78:IL78" si="193">SUM(II67, -II74)</f>
        <v>0</v>
      </c>
      <c r="IJ78" s="6">
        <f t="shared" si="193"/>
        <v>0</v>
      </c>
      <c r="IK78" s="6">
        <f t="shared" si="193"/>
        <v>0</v>
      </c>
      <c r="IL78" s="6">
        <f t="shared" si="193"/>
        <v>0</v>
      </c>
      <c r="IM78" s="6">
        <f>SUM(IM67, -IM74,)</f>
        <v>0</v>
      </c>
      <c r="IN78" s="6">
        <f>SUM(IN67, -IN74,)</f>
        <v>0</v>
      </c>
      <c r="IO78" s="6">
        <f t="shared" ref="IO78:IR78" si="194">SUM(IO67, -IO74)</f>
        <v>0</v>
      </c>
      <c r="IP78" s="6">
        <f t="shared" si="194"/>
        <v>0</v>
      </c>
      <c r="IQ78" s="6">
        <f t="shared" si="194"/>
        <v>0</v>
      </c>
      <c r="IR78" s="6">
        <f t="shared" si="194"/>
        <v>0</v>
      </c>
      <c r="IS78" s="6">
        <f>SUM(IS67, -IS74,)</f>
        <v>0</v>
      </c>
      <c r="IT78" s="6">
        <f>SUM(IT67, -IT74,)</f>
        <v>0</v>
      </c>
      <c r="IU78" s="6">
        <f t="shared" ref="IU78:IX78" si="195">SUM(IU67, -IU74)</f>
        <v>0</v>
      </c>
      <c r="IV78" s="6">
        <f t="shared" si="195"/>
        <v>0</v>
      </c>
      <c r="IW78" s="6">
        <f t="shared" si="195"/>
        <v>0</v>
      </c>
      <c r="IX78" s="6">
        <f t="shared" si="195"/>
        <v>0</v>
      </c>
      <c r="IY78" s="6">
        <f>SUM(IY67, -IY74,)</f>
        <v>0</v>
      </c>
      <c r="IZ78" s="6">
        <f>SUM(IZ67, -IZ74,)</f>
        <v>0</v>
      </c>
      <c r="JA78" s="6">
        <f t="shared" ref="JA78:JD78" si="196">SUM(JA67, -JA74)</f>
        <v>0</v>
      </c>
      <c r="JB78" s="6">
        <f t="shared" si="196"/>
        <v>0</v>
      </c>
      <c r="JC78" s="6">
        <f t="shared" si="196"/>
        <v>0</v>
      </c>
      <c r="JD78" s="6">
        <f t="shared" si="196"/>
        <v>0</v>
      </c>
      <c r="JE78" s="6">
        <f>SUM(JE67, -JE74,)</f>
        <v>0</v>
      </c>
      <c r="JF78" s="6">
        <f>SUM(JF67, -JF74,)</f>
        <v>0</v>
      </c>
      <c r="JG78" s="6">
        <f t="shared" ref="JG78:JJ78" si="197">SUM(JG67, -JG74)</f>
        <v>0</v>
      </c>
      <c r="JH78" s="6">
        <f t="shared" si="197"/>
        <v>0</v>
      </c>
      <c r="JI78" s="6">
        <f t="shared" si="197"/>
        <v>0</v>
      </c>
      <c r="JJ78" s="6">
        <f t="shared" si="197"/>
        <v>0</v>
      </c>
      <c r="JK78" s="6">
        <f>SUM(JK67, -JK74,)</f>
        <v>0</v>
      </c>
      <c r="JL78" s="6">
        <f>SUM(JL67, -JL74,)</f>
        <v>0</v>
      </c>
      <c r="JM78" s="6">
        <f t="shared" ref="JM78:JS78" si="198">SUM(JM67, -JM74)</f>
        <v>0</v>
      </c>
      <c r="JN78" s="6">
        <f t="shared" si="198"/>
        <v>0</v>
      </c>
      <c r="JO78" s="6">
        <f t="shared" si="198"/>
        <v>0</v>
      </c>
      <c r="JP78" s="6">
        <f t="shared" si="198"/>
        <v>0</v>
      </c>
      <c r="JQ78" s="6">
        <f t="shared" si="198"/>
        <v>0</v>
      </c>
      <c r="JR78" s="6">
        <f t="shared" si="198"/>
        <v>0</v>
      </c>
      <c r="JS78" s="6">
        <f t="shared" si="198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2" t="s">
        <v>49</v>
      </c>
      <c r="DO79" s="348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65" t="s">
        <v>44</v>
      </c>
      <c r="DV79" s="124" t="s">
        <v>84</v>
      </c>
      <c r="DW79" s="183" t="s">
        <v>84</v>
      </c>
      <c r="DX79" s="124" t="s">
        <v>84</v>
      </c>
      <c r="DY79" s="169" t="s">
        <v>67</v>
      </c>
      <c r="DZ79" s="124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24" t="s">
        <v>63</v>
      </c>
      <c r="EL79" s="189" t="s">
        <v>44</v>
      </c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3">
        <f>SUM(DN51, -DN56)</f>
        <v>0.28470000000000001</v>
      </c>
      <c r="DO80" s="349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47">
        <f>SUM(DU51, -DU55)</f>
        <v>0.3533</v>
      </c>
      <c r="DV80" s="117">
        <f>SUM(DV54, -DV58)</f>
        <v>0.32289999999999996</v>
      </c>
      <c r="DW80" s="177">
        <f>SUM(DW54, -DW58)</f>
        <v>0.34079999999999999</v>
      </c>
      <c r="DX80" s="117">
        <f>SUM(DX54, -DX58)</f>
        <v>0.30359999999999998</v>
      </c>
      <c r="DY80" s="209">
        <f>SUM(DY54, -DY58)</f>
        <v>0.30519999999999997</v>
      </c>
      <c r="DZ80" s="117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17">
        <f>SUM(EK54, -EK58)</f>
        <v>0.3347</v>
      </c>
      <c r="EL80" s="121">
        <f>SUM(EL51, -EL55)</f>
        <v>0.3417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7" t="s">
        <v>63</v>
      </c>
      <c r="DO81" s="348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201" t="s">
        <v>67</v>
      </c>
      <c r="DV81" s="169" t="s">
        <v>67</v>
      </c>
      <c r="DW81" s="187" t="s">
        <v>67</v>
      </c>
      <c r="DX81" s="169" t="s">
        <v>67</v>
      </c>
      <c r="DY81" s="124" t="s">
        <v>84</v>
      </c>
      <c r="DZ81" s="169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169" t="s">
        <v>59</v>
      </c>
      <c r="EL81" s="169" t="s">
        <v>59</v>
      </c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199">SUM(Q52, -Q56)</f>
        <v>0.107</v>
      </c>
      <c r="R82" s="177">
        <f t="shared" si="199"/>
        <v>0.11929999999999999</v>
      </c>
      <c r="S82" s="227">
        <f t="shared" si="199"/>
        <v>0.1293</v>
      </c>
      <c r="T82" s="94">
        <f t="shared" si="199"/>
        <v>0.13999999999999999</v>
      </c>
      <c r="U82" s="151">
        <f t="shared" si="199"/>
        <v>9.820000000000001E-2</v>
      </c>
      <c r="V82" s="227">
        <f t="shared" si="199"/>
        <v>0.1032</v>
      </c>
      <c r="W82" s="94">
        <f t="shared" si="199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0">SUM(BE52, -BE56)</f>
        <v>0.23449999999999999</v>
      </c>
      <c r="BF82" s="147">
        <f t="shared" si="200"/>
        <v>0.22810000000000002</v>
      </c>
      <c r="BG82" s="121">
        <f t="shared" si="200"/>
        <v>0.21359999999999998</v>
      </c>
      <c r="BH82" s="180">
        <f t="shared" si="200"/>
        <v>0.19950000000000001</v>
      </c>
      <c r="BI82" s="147">
        <f t="shared" si="200"/>
        <v>0.1976</v>
      </c>
      <c r="BJ82" s="121">
        <f t="shared" si="200"/>
        <v>0.2019</v>
      </c>
      <c r="BK82" s="180">
        <f t="shared" si="200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1">SUM(CD55, -CD58)</f>
        <v>0.19339999999999999</v>
      </c>
      <c r="CE82" s="149">
        <f t="shared" si="201"/>
        <v>0.1938</v>
      </c>
      <c r="CF82" s="119">
        <f t="shared" si="201"/>
        <v>0.18729999999999999</v>
      </c>
      <c r="CG82" s="179">
        <f t="shared" si="201"/>
        <v>0.1948</v>
      </c>
      <c r="CH82" s="149">
        <f t="shared" si="201"/>
        <v>0.19270000000000001</v>
      </c>
      <c r="CI82" s="119">
        <f t="shared" si="201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8">
        <f>SUM(DN54, -DN57)</f>
        <v>0.26719999999999999</v>
      </c>
      <c r="DO82" s="349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167">
        <f>SUM(DU53, -DU57)</f>
        <v>0.3332</v>
      </c>
      <c r="DV82" s="209">
        <f>SUM(DV53, -DV57)</f>
        <v>0.30959999999999999</v>
      </c>
      <c r="DW82" s="188">
        <f>SUM(DW53, -DW57)</f>
        <v>0.3236</v>
      </c>
      <c r="DX82" s="209">
        <f>SUM(DX53, -DX57)</f>
        <v>0.30349999999999999</v>
      </c>
      <c r="DY82" s="117">
        <f>SUM(DY53, -DY57)</f>
        <v>0.27749999999999997</v>
      </c>
      <c r="DZ82" s="116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16">
        <f>SUM(EK53, -EK57)</f>
        <v>0.29409999999999997</v>
      </c>
      <c r="EL82" s="116">
        <f>SUM(EL53, -EL57)</f>
        <v>0.31609999999999999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4" t="s">
        <v>44</v>
      </c>
      <c r="DO83" s="348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64" t="s">
        <v>63</v>
      </c>
      <c r="DV83" s="124" t="s">
        <v>63</v>
      </c>
      <c r="DW83" s="183" t="s">
        <v>63</v>
      </c>
      <c r="DX83" s="124" t="s">
        <v>63</v>
      </c>
      <c r="DY83" s="169" t="s">
        <v>59</v>
      </c>
      <c r="DZ83" s="189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24" t="s">
        <v>84</v>
      </c>
      <c r="EL83" s="124" t="s">
        <v>84</v>
      </c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2">SUM(BE52, -BE55)</f>
        <v>0.2238</v>
      </c>
      <c r="BF84" s="147">
        <f t="shared" si="202"/>
        <v>0.22100000000000003</v>
      </c>
      <c r="BG84" s="121">
        <f t="shared" si="202"/>
        <v>0.2127</v>
      </c>
      <c r="BH84" s="180">
        <f t="shared" si="202"/>
        <v>0.19350000000000001</v>
      </c>
      <c r="BI84" s="147">
        <f t="shared" si="202"/>
        <v>0.18340000000000001</v>
      </c>
      <c r="BJ84" s="121">
        <f t="shared" si="202"/>
        <v>0.19309999999999999</v>
      </c>
      <c r="BK84" s="180">
        <f t="shared" si="202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3">
        <f>SUM(DN52, -DN56)</f>
        <v>0.2646</v>
      </c>
      <c r="DO84" s="349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45">
        <f>SUM(DU54, -DU57)</f>
        <v>0.318</v>
      </c>
      <c r="DV84" s="117">
        <f>SUM(DV54, -DV57)</f>
        <v>0.29580000000000001</v>
      </c>
      <c r="DW84" s="177">
        <f>SUM(DW54, -DW57)</f>
        <v>0.3145</v>
      </c>
      <c r="DX84" s="117">
        <f>SUM(DX54, -DX57)</f>
        <v>0.29530000000000001</v>
      </c>
      <c r="DY84" s="116">
        <f>SUM(DY54, -DY57)</f>
        <v>0.27699999999999997</v>
      </c>
      <c r="DZ84" s="209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3">SUM(EC73, -EC80)</f>
        <v>0</v>
      </c>
      <c r="ED84" s="6">
        <f t="shared" si="203"/>
        <v>0</v>
      </c>
      <c r="EE84" s="6">
        <f t="shared" si="203"/>
        <v>0</v>
      </c>
      <c r="EF84" s="6">
        <f t="shared" si="203"/>
        <v>0</v>
      </c>
      <c r="EG84" s="6">
        <f t="shared" si="203"/>
        <v>0</v>
      </c>
      <c r="EH84" s="6">
        <f t="shared" si="203"/>
        <v>0</v>
      </c>
      <c r="EI84" s="6">
        <f t="shared" si="203"/>
        <v>0</v>
      </c>
      <c r="EK84" s="117">
        <f>SUM(EK54, -EK57)</f>
        <v>0.27239999999999998</v>
      </c>
      <c r="EL84" s="117">
        <f>SUM(EL54, -EL57)</f>
        <v>0.2974</v>
      </c>
      <c r="EM84" s="6">
        <f t="shared" ref="EM84:EP84" si="204">SUM(EM73, -EM80)</f>
        <v>0</v>
      </c>
      <c r="EN84" s="6">
        <f t="shared" si="204"/>
        <v>0</v>
      </c>
      <c r="EO84" s="6">
        <f t="shared" si="204"/>
        <v>0</v>
      </c>
      <c r="EP84" s="6">
        <f t="shared" si="204"/>
        <v>0</v>
      </c>
      <c r="EQ84" s="6">
        <f>SUM(EQ73, -EQ80,)</f>
        <v>0</v>
      </c>
      <c r="ER84" s="6">
        <f>SUM(ER73, -ER80,)</f>
        <v>0</v>
      </c>
      <c r="ES84" s="6">
        <f t="shared" ref="ES84:EV84" si="205">SUM(ES73, -ES80)</f>
        <v>0</v>
      </c>
      <c r="ET84" s="6">
        <f t="shared" si="205"/>
        <v>0</v>
      </c>
      <c r="EU84" s="6">
        <f t="shared" si="205"/>
        <v>0</v>
      </c>
      <c r="EV84" s="6">
        <f t="shared" si="205"/>
        <v>0</v>
      </c>
      <c r="EW84" s="6">
        <f>SUM(EW73, -EW80,)</f>
        <v>0</v>
      </c>
      <c r="EX84" s="6">
        <f>SUM(EX73, -EX80,)</f>
        <v>0</v>
      </c>
      <c r="EY84" s="6">
        <f t="shared" ref="EY84:FB84" si="206">SUM(EY73, -EY80)</f>
        <v>0</v>
      </c>
      <c r="EZ84" s="6">
        <f t="shared" si="206"/>
        <v>0</v>
      </c>
      <c r="FA84" s="6">
        <f t="shared" si="206"/>
        <v>0</v>
      </c>
      <c r="FB84" s="6">
        <f t="shared" si="206"/>
        <v>0</v>
      </c>
      <c r="FC84" s="6">
        <f>SUM(FC73, -FC80,)</f>
        <v>0</v>
      </c>
      <c r="FD84" s="6">
        <f>SUM(FD73, -FD80,)</f>
        <v>0</v>
      </c>
      <c r="FE84" s="6">
        <f t="shared" ref="FE84:FH84" si="207">SUM(FE73, -FE80)</f>
        <v>0</v>
      </c>
      <c r="FF84" s="6">
        <f t="shared" si="207"/>
        <v>0</v>
      </c>
      <c r="FG84" s="6">
        <f t="shared" si="207"/>
        <v>0</v>
      </c>
      <c r="FH84" s="6">
        <f t="shared" si="207"/>
        <v>0</v>
      </c>
      <c r="FI84" s="6">
        <f>SUM(FI73, -FI80,)</f>
        <v>0</v>
      </c>
      <c r="FJ84" s="6">
        <f>SUM(FJ73, -FJ80,)</f>
        <v>0</v>
      </c>
      <c r="FK84" s="6">
        <f t="shared" ref="FK84:FN84" si="208">SUM(FK73, -FK80)</f>
        <v>0</v>
      </c>
      <c r="FL84" s="6">
        <f t="shared" si="208"/>
        <v>0</v>
      </c>
      <c r="FM84" s="6">
        <f t="shared" si="208"/>
        <v>0</v>
      </c>
      <c r="FN84" s="6">
        <f t="shared" si="208"/>
        <v>0</v>
      </c>
      <c r="FO84" s="6">
        <f>SUM(FO73, -FO80,)</f>
        <v>0</v>
      </c>
      <c r="FP84" s="6">
        <f>SUM(FP73, -FP80,)</f>
        <v>0</v>
      </c>
      <c r="FQ84" s="6">
        <f t="shared" ref="FQ84:FT84" si="209">SUM(FQ73, -FQ80)</f>
        <v>0</v>
      </c>
      <c r="FR84" s="6">
        <f t="shared" si="209"/>
        <v>0</v>
      </c>
      <c r="FS84" s="6">
        <f t="shared" si="209"/>
        <v>0</v>
      </c>
      <c r="FT84" s="6">
        <f t="shared" si="209"/>
        <v>0</v>
      </c>
      <c r="FU84" s="6">
        <f>SUM(FU73, -FU80,)</f>
        <v>0</v>
      </c>
      <c r="FV84" s="6">
        <f>SUM(FV73, -FV80,)</f>
        <v>0</v>
      </c>
      <c r="FW84" s="6">
        <f t="shared" ref="FW84:FZ84" si="210">SUM(FW73, -FW80)</f>
        <v>0</v>
      </c>
      <c r="FX84" s="6">
        <f t="shared" si="210"/>
        <v>0</v>
      </c>
      <c r="FY84" s="6">
        <f t="shared" si="210"/>
        <v>0</v>
      </c>
      <c r="FZ84" s="6">
        <f t="shared" si="210"/>
        <v>0</v>
      </c>
      <c r="GA84" s="6">
        <f>SUM(GA73, -GA80,)</f>
        <v>0</v>
      </c>
      <c r="GB84" s="6">
        <f>SUM(GB73, -GB80,)</f>
        <v>0</v>
      </c>
      <c r="GC84" s="6">
        <f t="shared" ref="GC84:GF84" si="211">SUM(GC73, -GC80)</f>
        <v>0</v>
      </c>
      <c r="GD84" s="6">
        <f t="shared" si="211"/>
        <v>0</v>
      </c>
      <c r="GE84" s="6">
        <f t="shared" si="211"/>
        <v>0</v>
      </c>
      <c r="GF84" s="6">
        <f t="shared" si="211"/>
        <v>0</v>
      </c>
      <c r="GG84" s="6">
        <f>SUM(GG73, -GG80,)</f>
        <v>0</v>
      </c>
      <c r="GH84" s="6">
        <f>SUM(GH73, -GH80,)</f>
        <v>0</v>
      </c>
      <c r="GI84" s="6">
        <f t="shared" ref="GI84:GL84" si="212">SUM(GI73, -GI80)</f>
        <v>0</v>
      </c>
      <c r="GJ84" s="6">
        <f t="shared" si="212"/>
        <v>0</v>
      </c>
      <c r="GK84" s="6">
        <f t="shared" si="212"/>
        <v>0</v>
      </c>
      <c r="GL84" s="6">
        <f t="shared" si="212"/>
        <v>0</v>
      </c>
      <c r="GM84" s="6">
        <f>SUM(GM73, -GM80,)</f>
        <v>0</v>
      </c>
      <c r="GN84" s="6">
        <f>SUM(GN73, -GN80,)</f>
        <v>0</v>
      </c>
      <c r="GO84" s="6">
        <f t="shared" ref="GO84:GR84" si="213">SUM(GO73, -GO80)</f>
        <v>0</v>
      </c>
      <c r="GP84" s="6">
        <f t="shared" si="213"/>
        <v>0</v>
      </c>
      <c r="GQ84" s="6">
        <f t="shared" si="213"/>
        <v>0</v>
      </c>
      <c r="GR84" s="6">
        <f t="shared" si="213"/>
        <v>0</v>
      </c>
      <c r="GS84" s="6">
        <f>SUM(GS73, -GS80,)</f>
        <v>0</v>
      </c>
      <c r="GT84" s="6">
        <f>SUM(GT73, -GT80,)</f>
        <v>0</v>
      </c>
      <c r="GU84" s="6">
        <f t="shared" ref="GU84:HA84" si="214">SUM(GU73, -GU80)</f>
        <v>0</v>
      </c>
      <c r="GV84" s="6">
        <f t="shared" si="214"/>
        <v>0</v>
      </c>
      <c r="GW84" s="6">
        <f t="shared" si="214"/>
        <v>0</v>
      </c>
      <c r="GX84" s="6">
        <f t="shared" si="214"/>
        <v>0</v>
      </c>
      <c r="GY84" s="6">
        <f t="shared" si="214"/>
        <v>0</v>
      </c>
      <c r="GZ84" s="6">
        <f t="shared" si="214"/>
        <v>0</v>
      </c>
      <c r="HA84" s="6">
        <f t="shared" si="214"/>
        <v>0</v>
      </c>
      <c r="HC84" s="6">
        <f>SUM(HC73, -HC80,)</f>
        <v>0</v>
      </c>
      <c r="HD84" s="6">
        <f>SUM(HD73, -HD80,)</f>
        <v>0</v>
      </c>
      <c r="HE84" s="6">
        <f t="shared" ref="HE84:HH84" si="215">SUM(HE73, -HE80)</f>
        <v>0</v>
      </c>
      <c r="HF84" s="6">
        <f t="shared" si="215"/>
        <v>0</v>
      </c>
      <c r="HG84" s="6">
        <f t="shared" si="215"/>
        <v>0</v>
      </c>
      <c r="HH84" s="6">
        <f t="shared" si="215"/>
        <v>0</v>
      </c>
      <c r="HI84" s="6">
        <f>SUM(HI73, -HI80,)</f>
        <v>0</v>
      </c>
      <c r="HJ84" s="6">
        <f>SUM(HJ73, -HJ80,)</f>
        <v>0</v>
      </c>
      <c r="HK84" s="6">
        <f t="shared" ref="HK84:HN84" si="216">SUM(HK73, -HK80)</f>
        <v>0</v>
      </c>
      <c r="HL84" s="6">
        <f t="shared" si="216"/>
        <v>0</v>
      </c>
      <c r="HM84" s="6">
        <f t="shared" si="216"/>
        <v>0</v>
      </c>
      <c r="HN84" s="6">
        <f t="shared" si="216"/>
        <v>0</v>
      </c>
      <c r="HO84" s="6">
        <f>SUM(HO73, -HO80,)</f>
        <v>0</v>
      </c>
      <c r="HP84" s="6">
        <f>SUM(HP73, -HP80,)</f>
        <v>0</v>
      </c>
      <c r="HQ84" s="6">
        <f t="shared" ref="HQ84:HT84" si="217">SUM(HQ73, -HQ80)</f>
        <v>0</v>
      </c>
      <c r="HR84" s="6">
        <f t="shared" si="217"/>
        <v>0</v>
      </c>
      <c r="HS84" s="6">
        <f t="shared" si="217"/>
        <v>0</v>
      </c>
      <c r="HT84" s="6">
        <f t="shared" si="217"/>
        <v>0</v>
      </c>
      <c r="HU84" s="6">
        <f>SUM(HU73, -HU80,)</f>
        <v>0</v>
      </c>
      <c r="HV84" s="6">
        <f>SUM(HV73, -HV80,)</f>
        <v>0</v>
      </c>
      <c r="HW84" s="6">
        <f t="shared" ref="HW84:HZ84" si="218">SUM(HW73, -HW80)</f>
        <v>0</v>
      </c>
      <c r="HX84" s="6">
        <f t="shared" si="218"/>
        <v>0</v>
      </c>
      <c r="HY84" s="6">
        <f t="shared" si="218"/>
        <v>0</v>
      </c>
      <c r="HZ84" s="6">
        <f t="shared" si="218"/>
        <v>0</v>
      </c>
      <c r="IA84" s="6">
        <f>SUM(IA73, -IA80,)</f>
        <v>0</v>
      </c>
      <c r="IB84" s="6">
        <f>SUM(IB73, -IB80,)</f>
        <v>0</v>
      </c>
      <c r="IC84" s="6">
        <f t="shared" ref="IC84:IF84" si="219">SUM(IC73, -IC80)</f>
        <v>0</v>
      </c>
      <c r="ID84" s="6">
        <f t="shared" si="219"/>
        <v>0</v>
      </c>
      <c r="IE84" s="6">
        <f t="shared" si="219"/>
        <v>0</v>
      </c>
      <c r="IF84" s="6">
        <f t="shared" si="219"/>
        <v>0</v>
      </c>
      <c r="IG84" s="6">
        <f>SUM(IG73, -IG80,)</f>
        <v>0</v>
      </c>
      <c r="IH84" s="6">
        <f>SUM(IH73, -IH80,)</f>
        <v>0</v>
      </c>
      <c r="II84" s="6">
        <f t="shared" ref="II84:IL84" si="220">SUM(II73, -II80)</f>
        <v>0</v>
      </c>
      <c r="IJ84" s="6">
        <f t="shared" si="220"/>
        <v>0</v>
      </c>
      <c r="IK84" s="6">
        <f t="shared" si="220"/>
        <v>0</v>
      </c>
      <c r="IL84" s="6">
        <f t="shared" si="220"/>
        <v>0</v>
      </c>
      <c r="IM84" s="6">
        <f>SUM(IM73, -IM80,)</f>
        <v>0</v>
      </c>
      <c r="IN84" s="6">
        <f>SUM(IN73, -IN80,)</f>
        <v>0</v>
      </c>
      <c r="IO84" s="6">
        <f t="shared" ref="IO84:IR84" si="221">SUM(IO73, -IO80)</f>
        <v>0</v>
      </c>
      <c r="IP84" s="6">
        <f t="shared" si="221"/>
        <v>0</v>
      </c>
      <c r="IQ84" s="6">
        <f t="shared" si="221"/>
        <v>0</v>
      </c>
      <c r="IR84" s="6">
        <f t="shared" si="221"/>
        <v>0</v>
      </c>
      <c r="IS84" s="6">
        <f>SUM(IS73, -IS80,)</f>
        <v>0</v>
      </c>
      <c r="IT84" s="6">
        <f>SUM(IT73, -IT80,)</f>
        <v>0</v>
      </c>
      <c r="IU84" s="6">
        <f t="shared" ref="IU84:IX84" si="222">SUM(IU73, -IU80)</f>
        <v>0</v>
      </c>
      <c r="IV84" s="6">
        <f t="shared" si="222"/>
        <v>0</v>
      </c>
      <c r="IW84" s="6">
        <f t="shared" si="222"/>
        <v>0</v>
      </c>
      <c r="IX84" s="6">
        <f t="shared" si="222"/>
        <v>0</v>
      </c>
      <c r="IY84" s="6">
        <f>SUM(IY73, -IY80,)</f>
        <v>0</v>
      </c>
      <c r="IZ84" s="6">
        <f>SUM(IZ73, -IZ80,)</f>
        <v>0</v>
      </c>
      <c r="JA84" s="6">
        <f t="shared" ref="JA84:JD84" si="223">SUM(JA73, -JA80)</f>
        <v>0</v>
      </c>
      <c r="JB84" s="6">
        <f t="shared" si="223"/>
        <v>0</v>
      </c>
      <c r="JC84" s="6">
        <f t="shared" si="223"/>
        <v>0</v>
      </c>
      <c r="JD84" s="6">
        <f t="shared" si="223"/>
        <v>0</v>
      </c>
      <c r="JE84" s="6">
        <f>SUM(JE73, -JE80,)</f>
        <v>0</v>
      </c>
      <c r="JF84" s="6">
        <f>SUM(JF73, -JF80,)</f>
        <v>0</v>
      </c>
      <c r="JG84" s="6">
        <f t="shared" ref="JG84:JJ84" si="224">SUM(JG73, -JG80)</f>
        <v>0</v>
      </c>
      <c r="JH84" s="6">
        <f t="shared" si="224"/>
        <v>0</v>
      </c>
      <c r="JI84" s="6">
        <f t="shared" si="224"/>
        <v>0</v>
      </c>
      <c r="JJ84" s="6">
        <f t="shared" si="224"/>
        <v>0</v>
      </c>
      <c r="JK84" s="6">
        <f>SUM(JK73, -JK80,)</f>
        <v>0</v>
      </c>
      <c r="JL84" s="6">
        <f>SUM(JL73, -JL80,)</f>
        <v>0</v>
      </c>
      <c r="JM84" s="6">
        <f t="shared" ref="JM84:JS84" si="225">SUM(JM73, -JM80)</f>
        <v>0</v>
      </c>
      <c r="JN84" s="6">
        <f t="shared" si="225"/>
        <v>0</v>
      </c>
      <c r="JO84" s="6">
        <f t="shared" si="225"/>
        <v>0</v>
      </c>
      <c r="JP84" s="6">
        <f t="shared" si="225"/>
        <v>0</v>
      </c>
      <c r="JQ84" s="6">
        <f t="shared" si="225"/>
        <v>0</v>
      </c>
      <c r="JR84" s="6">
        <f t="shared" si="225"/>
        <v>0</v>
      </c>
      <c r="JS84" s="6">
        <f t="shared" si="225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2" t="s">
        <v>42</v>
      </c>
      <c r="DO85" s="348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43" t="s">
        <v>42</v>
      </c>
      <c r="DV85" s="189" t="s">
        <v>53</v>
      </c>
      <c r="DW85" s="200" t="s">
        <v>53</v>
      </c>
      <c r="DX85" s="189" t="s">
        <v>53</v>
      </c>
      <c r="DY85" s="261" t="s">
        <v>54</v>
      </c>
      <c r="DZ85" s="124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89" t="s">
        <v>53</v>
      </c>
      <c r="EL85" s="118" t="s">
        <v>42</v>
      </c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6">SUM(BD53, -BD57)</f>
        <v>0.15740000000000001</v>
      </c>
      <c r="BE86" s="177">
        <f t="shared" si="226"/>
        <v>0.2077</v>
      </c>
      <c r="BF86" s="145">
        <f t="shared" si="226"/>
        <v>0.20429999999999998</v>
      </c>
      <c r="BG86" s="117">
        <f t="shared" si="226"/>
        <v>0.19500000000000001</v>
      </c>
      <c r="BH86" s="177">
        <f t="shared" si="226"/>
        <v>0.17849999999999999</v>
      </c>
      <c r="BI86" s="167">
        <f t="shared" si="226"/>
        <v>0.16689999999999999</v>
      </c>
      <c r="BJ86" s="117">
        <f t="shared" si="226"/>
        <v>0.18679999999999999</v>
      </c>
      <c r="BK86" s="177">
        <f t="shared" si="226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7">SUM(BV52, -BV56)</f>
        <v>0.2329</v>
      </c>
      <c r="BW86" s="121">
        <f t="shared" si="227"/>
        <v>0.22009999999999999</v>
      </c>
      <c r="BX86" s="180">
        <f t="shared" si="227"/>
        <v>0.21760000000000002</v>
      </c>
      <c r="BY86" s="225">
        <f t="shared" si="227"/>
        <v>0.25340000000000001</v>
      </c>
      <c r="BZ86" s="15">
        <f t="shared" si="227"/>
        <v>0.24309999999999998</v>
      </c>
      <c r="CA86" s="152">
        <f t="shared" si="227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28">SUM(CR52, -CR56)</f>
        <v>0.20519999999999999</v>
      </c>
      <c r="CS86" s="180">
        <f t="shared" si="228"/>
        <v>0.19850000000000001</v>
      </c>
      <c r="CT86" s="147">
        <f t="shared" si="228"/>
        <v>0.20760000000000001</v>
      </c>
      <c r="CU86" s="121">
        <f t="shared" si="228"/>
        <v>0.2117</v>
      </c>
      <c r="CV86" s="180">
        <f t="shared" si="228"/>
        <v>0.1971</v>
      </c>
      <c r="CW86" s="147">
        <f t="shared" si="228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3">
        <f>SUM(DN51, -DN55)</f>
        <v>0.25690000000000002</v>
      </c>
      <c r="DO86" s="349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47">
        <f>SUM(DU52, -DU56)</f>
        <v>0.2354</v>
      </c>
      <c r="DV86" s="209">
        <f>SUM(DV51, -DV54)</f>
        <v>0.25059999999999999</v>
      </c>
      <c r="DW86" s="188">
        <f>SUM(DW51, -DW54)</f>
        <v>0.2535</v>
      </c>
      <c r="DX86" s="209">
        <f>SUM(DX51, -DX54)</f>
        <v>0.24280000000000002</v>
      </c>
      <c r="DY86" s="121">
        <f>SUM(DY51, -DY54)</f>
        <v>0.24439999999999998</v>
      </c>
      <c r="DZ86" s="117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209">
        <f>SUM(EK51, -EK54)</f>
        <v>0.26719999999999999</v>
      </c>
      <c r="EL86" s="121">
        <f>SUM(EL52, -EL56)</f>
        <v>0.26279999999999998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4" t="s">
        <v>37</v>
      </c>
      <c r="DO87" s="348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43" t="s">
        <v>49</v>
      </c>
      <c r="DV87" s="118" t="s">
        <v>42</v>
      </c>
      <c r="DW87" s="178" t="s">
        <v>42</v>
      </c>
      <c r="DX87" s="261" t="s">
        <v>54</v>
      </c>
      <c r="DY87" s="189" t="s">
        <v>53</v>
      </c>
      <c r="DZ87" s="261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18" t="s">
        <v>42</v>
      </c>
      <c r="EL87" s="123" t="s">
        <v>46</v>
      </c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3">
        <f>SUM(DN52, -DN55)</f>
        <v>0.23680000000000001</v>
      </c>
      <c r="DO88" s="349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47">
        <f>SUM(DU52, -DU55)</f>
        <v>0.2228</v>
      </c>
      <c r="DV88" s="121">
        <f>SUM(DV52, -DV56)</f>
        <v>0.24839999999999998</v>
      </c>
      <c r="DW88" s="180">
        <f>SUM(DW52, -DW56)</f>
        <v>0.24460000000000001</v>
      </c>
      <c r="DX88" s="121">
        <f>SUM(DX51, -DX53)</f>
        <v>0.2346</v>
      </c>
      <c r="DY88" s="209">
        <f>SUM(DY51, -DY53)</f>
        <v>0.24389999999999998</v>
      </c>
      <c r="DZ88" s="121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21">
        <f>SUM(EK52, -EK56)</f>
        <v>0.26019999999999999</v>
      </c>
      <c r="EL88" s="248">
        <f>SUM(EL55, -EL58)</f>
        <v>0.25349999999999995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0" t="s">
        <v>38</v>
      </c>
      <c r="DO89" s="348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201" t="s">
        <v>41</v>
      </c>
      <c r="DV89" s="261" t="s">
        <v>54</v>
      </c>
      <c r="DW89" s="264" t="s">
        <v>54</v>
      </c>
      <c r="DX89" s="118" t="s">
        <v>42</v>
      </c>
      <c r="DY89" s="118" t="s">
        <v>42</v>
      </c>
      <c r="DZ89" s="118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18" t="s">
        <v>49</v>
      </c>
      <c r="EL89" s="118" t="s">
        <v>49</v>
      </c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1">
        <f>SUM(DN55, -DN58)</f>
        <v>0.18940000000000001</v>
      </c>
      <c r="DO90" s="349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47">
        <f>SUM(DU53, -DU56)</f>
        <v>0.2051</v>
      </c>
      <c r="DV90" s="121">
        <f>SUM(DV51, -DV53)</f>
        <v>0.23679999999999995</v>
      </c>
      <c r="DW90" s="180">
        <f>SUM(DW51, -DW53)</f>
        <v>0.24440000000000001</v>
      </c>
      <c r="DX90" s="121">
        <f>SUM(DX52, -DX56)</f>
        <v>0.23309999999999997</v>
      </c>
      <c r="DY90" s="121">
        <f>SUM(DY52, -DY56)</f>
        <v>0.23730000000000001</v>
      </c>
      <c r="DZ90" s="121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9">SUM(EC79, -EC86)</f>
        <v>0</v>
      </c>
      <c r="ED90" s="6">
        <f t="shared" si="229"/>
        <v>0</v>
      </c>
      <c r="EE90" s="6">
        <f t="shared" si="229"/>
        <v>0</v>
      </c>
      <c r="EF90" s="6">
        <f t="shared" si="229"/>
        <v>0</v>
      </c>
      <c r="EG90" s="6">
        <f t="shared" si="229"/>
        <v>0</v>
      </c>
      <c r="EH90" s="6">
        <f t="shared" si="229"/>
        <v>0</v>
      </c>
      <c r="EI90" s="6">
        <f t="shared" si="229"/>
        <v>0</v>
      </c>
      <c r="EK90" s="121">
        <f>SUM(EK52, -EK55)</f>
        <v>0.24890000000000001</v>
      </c>
      <c r="EL90" s="121">
        <f>SUM(EL52, -EL55)</f>
        <v>0.24199999999999999</v>
      </c>
      <c r="EM90" s="6">
        <f t="shared" ref="EM90:EP90" si="230">SUM(EM79, -EM86)</f>
        <v>0</v>
      </c>
      <c r="EN90" s="6">
        <f t="shared" si="230"/>
        <v>0</v>
      </c>
      <c r="EO90" s="6">
        <f t="shared" si="230"/>
        <v>0</v>
      </c>
      <c r="EP90" s="6">
        <f t="shared" si="230"/>
        <v>0</v>
      </c>
      <c r="EQ90" s="6">
        <f>SUM(EQ79, -EQ86,)</f>
        <v>0</v>
      </c>
      <c r="ER90" s="6">
        <f>SUM(ER79, -ER86,)</f>
        <v>0</v>
      </c>
      <c r="ES90" s="6">
        <f t="shared" ref="ES90:EV90" si="231">SUM(ES79, -ES86)</f>
        <v>0</v>
      </c>
      <c r="ET90" s="6">
        <f t="shared" si="231"/>
        <v>0</v>
      </c>
      <c r="EU90" s="6">
        <f t="shared" si="231"/>
        <v>0</v>
      </c>
      <c r="EV90" s="6">
        <f t="shared" si="231"/>
        <v>0</v>
      </c>
      <c r="EW90" s="6">
        <f>SUM(EW79, -EW86,)</f>
        <v>0</v>
      </c>
      <c r="EX90" s="6">
        <f>SUM(EX79, -EX86,)</f>
        <v>0</v>
      </c>
      <c r="EY90" s="6">
        <f t="shared" ref="EY90:FB90" si="232">SUM(EY79, -EY86)</f>
        <v>0</v>
      </c>
      <c r="EZ90" s="6">
        <f t="shared" si="232"/>
        <v>0</v>
      </c>
      <c r="FA90" s="6">
        <f t="shared" si="232"/>
        <v>0</v>
      </c>
      <c r="FB90" s="6">
        <f t="shared" si="232"/>
        <v>0</v>
      </c>
      <c r="FC90" s="6">
        <f>SUM(FC79, -FC86,)</f>
        <v>0</v>
      </c>
      <c r="FD90" s="6">
        <f>SUM(FD79, -FD86,)</f>
        <v>0</v>
      </c>
      <c r="FE90" s="6">
        <f t="shared" ref="FE90:FH90" si="233">SUM(FE79, -FE86)</f>
        <v>0</v>
      </c>
      <c r="FF90" s="6">
        <f t="shared" si="233"/>
        <v>0</v>
      </c>
      <c r="FG90" s="6">
        <f t="shared" si="233"/>
        <v>0</v>
      </c>
      <c r="FH90" s="6">
        <f t="shared" si="233"/>
        <v>0</v>
      </c>
      <c r="FI90" s="6">
        <f>SUM(FI79, -FI86,)</f>
        <v>0</v>
      </c>
      <c r="FJ90" s="6">
        <f>SUM(FJ79, -FJ86,)</f>
        <v>0</v>
      </c>
      <c r="FK90" s="6">
        <f t="shared" ref="FK90:FN90" si="234">SUM(FK79, -FK86)</f>
        <v>0</v>
      </c>
      <c r="FL90" s="6">
        <f t="shared" si="234"/>
        <v>0</v>
      </c>
      <c r="FM90" s="6">
        <f t="shared" si="234"/>
        <v>0</v>
      </c>
      <c r="FN90" s="6">
        <f t="shared" si="234"/>
        <v>0</v>
      </c>
      <c r="FO90" s="6">
        <f>SUM(FO79, -FO86,)</f>
        <v>0</v>
      </c>
      <c r="FP90" s="6">
        <f>SUM(FP79, -FP86,)</f>
        <v>0</v>
      </c>
      <c r="FQ90" s="6">
        <f t="shared" ref="FQ90:FT90" si="235">SUM(FQ79, -FQ86)</f>
        <v>0</v>
      </c>
      <c r="FR90" s="6">
        <f t="shared" si="235"/>
        <v>0</v>
      </c>
      <c r="FS90" s="6">
        <f t="shared" si="235"/>
        <v>0</v>
      </c>
      <c r="FT90" s="6">
        <f t="shared" si="235"/>
        <v>0</v>
      </c>
      <c r="FU90" s="6">
        <f>SUM(FU79, -FU86,)</f>
        <v>0</v>
      </c>
      <c r="FV90" s="6">
        <f>SUM(FV79, -FV86,)</f>
        <v>0</v>
      </c>
      <c r="FW90" s="6">
        <f t="shared" ref="FW90:FZ90" si="236">SUM(FW79, -FW86)</f>
        <v>0</v>
      </c>
      <c r="FX90" s="6">
        <f t="shared" si="236"/>
        <v>0</v>
      </c>
      <c r="FY90" s="6">
        <f t="shared" si="236"/>
        <v>0</v>
      </c>
      <c r="FZ90" s="6">
        <f t="shared" si="236"/>
        <v>0</v>
      </c>
      <c r="GA90" s="6">
        <f>SUM(GA79, -GA86,)</f>
        <v>0</v>
      </c>
      <c r="GB90" s="6">
        <f>SUM(GB79, -GB86,)</f>
        <v>0</v>
      </c>
      <c r="GC90" s="6">
        <f t="shared" ref="GC90:GF90" si="237">SUM(GC79, -GC86)</f>
        <v>0</v>
      </c>
      <c r="GD90" s="6">
        <f t="shared" si="237"/>
        <v>0</v>
      </c>
      <c r="GE90" s="6">
        <f t="shared" si="237"/>
        <v>0</v>
      </c>
      <c r="GF90" s="6">
        <f t="shared" si="237"/>
        <v>0</v>
      </c>
      <c r="GG90" s="6">
        <f>SUM(GG79, -GG86,)</f>
        <v>0</v>
      </c>
      <c r="GH90" s="6">
        <f>SUM(GH79, -GH86,)</f>
        <v>0</v>
      </c>
      <c r="GI90" s="6">
        <f t="shared" ref="GI90:GL90" si="238">SUM(GI79, -GI86)</f>
        <v>0</v>
      </c>
      <c r="GJ90" s="6">
        <f t="shared" si="238"/>
        <v>0</v>
      </c>
      <c r="GK90" s="6">
        <f t="shared" si="238"/>
        <v>0</v>
      </c>
      <c r="GL90" s="6">
        <f t="shared" si="238"/>
        <v>0</v>
      </c>
      <c r="GM90" s="6">
        <f>SUM(GM79, -GM86,)</f>
        <v>0</v>
      </c>
      <c r="GN90" s="6">
        <f>SUM(GN79, -GN86,)</f>
        <v>0</v>
      </c>
      <c r="GO90" s="6">
        <f t="shared" ref="GO90:GR90" si="239">SUM(GO79, -GO86)</f>
        <v>0</v>
      </c>
      <c r="GP90" s="6">
        <f t="shared" si="239"/>
        <v>0</v>
      </c>
      <c r="GQ90" s="6">
        <f t="shared" si="239"/>
        <v>0</v>
      </c>
      <c r="GR90" s="6">
        <f t="shared" si="239"/>
        <v>0</v>
      </c>
      <c r="GS90" s="6">
        <f>SUM(GS79, -GS86,)</f>
        <v>0</v>
      </c>
      <c r="GT90" s="6">
        <f>SUM(GT79, -GT86,)</f>
        <v>0</v>
      </c>
      <c r="GU90" s="6">
        <f t="shared" ref="GU90:HA90" si="240">SUM(GU79, -GU86)</f>
        <v>0</v>
      </c>
      <c r="GV90" s="6">
        <f t="shared" si="240"/>
        <v>0</v>
      </c>
      <c r="GW90" s="6">
        <f t="shared" si="240"/>
        <v>0</v>
      </c>
      <c r="GX90" s="6">
        <f t="shared" si="240"/>
        <v>0</v>
      </c>
      <c r="GY90" s="6">
        <f t="shared" si="240"/>
        <v>0</v>
      </c>
      <c r="GZ90" s="6">
        <f t="shared" si="240"/>
        <v>0</v>
      </c>
      <c r="HA90" s="6">
        <f t="shared" si="240"/>
        <v>0</v>
      </c>
      <c r="HC90" s="6">
        <f>SUM(HC79, -HC86,)</f>
        <v>0</v>
      </c>
      <c r="HD90" s="6">
        <f>SUM(HD79, -HD86,)</f>
        <v>0</v>
      </c>
      <c r="HE90" s="6">
        <f t="shared" ref="HE90:HH90" si="241">SUM(HE79, -HE86)</f>
        <v>0</v>
      </c>
      <c r="HF90" s="6">
        <f t="shared" si="241"/>
        <v>0</v>
      </c>
      <c r="HG90" s="6">
        <f t="shared" si="241"/>
        <v>0</v>
      </c>
      <c r="HH90" s="6">
        <f t="shared" si="241"/>
        <v>0</v>
      </c>
      <c r="HI90" s="6">
        <f>SUM(HI79, -HI86,)</f>
        <v>0</v>
      </c>
      <c r="HJ90" s="6">
        <f>SUM(HJ79, -HJ86,)</f>
        <v>0</v>
      </c>
      <c r="HK90" s="6">
        <f t="shared" ref="HK90:HN90" si="242">SUM(HK79, -HK86)</f>
        <v>0</v>
      </c>
      <c r="HL90" s="6">
        <f t="shared" si="242"/>
        <v>0</v>
      </c>
      <c r="HM90" s="6">
        <f t="shared" si="242"/>
        <v>0</v>
      </c>
      <c r="HN90" s="6">
        <f t="shared" si="242"/>
        <v>0</v>
      </c>
      <c r="HO90" s="6">
        <f>SUM(HO79, -HO86,)</f>
        <v>0</v>
      </c>
      <c r="HP90" s="6">
        <f>SUM(HP79, -HP86,)</f>
        <v>0</v>
      </c>
      <c r="HQ90" s="6">
        <f t="shared" ref="HQ90:HT90" si="243">SUM(HQ79, -HQ86)</f>
        <v>0</v>
      </c>
      <c r="HR90" s="6">
        <f t="shared" si="243"/>
        <v>0</v>
      </c>
      <c r="HS90" s="6">
        <f t="shared" si="243"/>
        <v>0</v>
      </c>
      <c r="HT90" s="6">
        <f t="shared" si="243"/>
        <v>0</v>
      </c>
      <c r="HU90" s="6">
        <f>SUM(HU79, -HU86,)</f>
        <v>0</v>
      </c>
      <c r="HV90" s="6">
        <f>SUM(HV79, -HV86,)</f>
        <v>0</v>
      </c>
      <c r="HW90" s="6">
        <f t="shared" ref="HW90:HZ90" si="244">SUM(HW79, -HW86)</f>
        <v>0</v>
      </c>
      <c r="HX90" s="6">
        <f t="shared" si="244"/>
        <v>0</v>
      </c>
      <c r="HY90" s="6">
        <f t="shared" si="244"/>
        <v>0</v>
      </c>
      <c r="HZ90" s="6">
        <f t="shared" si="244"/>
        <v>0</v>
      </c>
      <c r="IA90" s="6">
        <f>SUM(IA79, -IA86,)</f>
        <v>0</v>
      </c>
      <c r="IB90" s="6">
        <f>SUM(IB79, -IB86,)</f>
        <v>0</v>
      </c>
      <c r="IC90" s="6">
        <f t="shared" ref="IC90:IF90" si="245">SUM(IC79, -IC86)</f>
        <v>0</v>
      </c>
      <c r="ID90" s="6">
        <f t="shared" si="245"/>
        <v>0</v>
      </c>
      <c r="IE90" s="6">
        <f t="shared" si="245"/>
        <v>0</v>
      </c>
      <c r="IF90" s="6">
        <f t="shared" si="245"/>
        <v>0</v>
      </c>
      <c r="IG90" s="6">
        <f>SUM(IG79, -IG86,)</f>
        <v>0</v>
      </c>
      <c r="IH90" s="6">
        <f>SUM(IH79, -IH86,)</f>
        <v>0</v>
      </c>
      <c r="II90" s="6">
        <f t="shared" ref="II90:IL90" si="246">SUM(II79, -II86)</f>
        <v>0</v>
      </c>
      <c r="IJ90" s="6">
        <f t="shared" si="246"/>
        <v>0</v>
      </c>
      <c r="IK90" s="6">
        <f t="shared" si="246"/>
        <v>0</v>
      </c>
      <c r="IL90" s="6">
        <f t="shared" si="246"/>
        <v>0</v>
      </c>
      <c r="IM90" s="6">
        <f>SUM(IM79, -IM86,)</f>
        <v>0</v>
      </c>
      <c r="IN90" s="6">
        <f>SUM(IN79, -IN86,)</f>
        <v>0</v>
      </c>
      <c r="IO90" s="6">
        <f t="shared" ref="IO90:IR90" si="247">SUM(IO79, -IO86)</f>
        <v>0</v>
      </c>
      <c r="IP90" s="6">
        <f t="shared" si="247"/>
        <v>0</v>
      </c>
      <c r="IQ90" s="6">
        <f t="shared" si="247"/>
        <v>0</v>
      </c>
      <c r="IR90" s="6">
        <f t="shared" si="247"/>
        <v>0</v>
      </c>
      <c r="IS90" s="6">
        <f>SUM(IS79, -IS86,)</f>
        <v>0</v>
      </c>
      <c r="IT90" s="6">
        <f>SUM(IT79, -IT86,)</f>
        <v>0</v>
      </c>
      <c r="IU90" s="6">
        <f t="shared" ref="IU90:IX90" si="248">SUM(IU79, -IU86)</f>
        <v>0</v>
      </c>
      <c r="IV90" s="6">
        <f t="shared" si="248"/>
        <v>0</v>
      </c>
      <c r="IW90" s="6">
        <f t="shared" si="248"/>
        <v>0</v>
      </c>
      <c r="IX90" s="6">
        <f t="shared" si="248"/>
        <v>0</v>
      </c>
      <c r="IY90" s="6">
        <f>SUM(IY79, -IY86,)</f>
        <v>0</v>
      </c>
      <c r="IZ90" s="6">
        <f>SUM(IZ79, -IZ86,)</f>
        <v>0</v>
      </c>
      <c r="JA90" s="6">
        <f t="shared" ref="JA90:JD90" si="249">SUM(JA79, -JA86)</f>
        <v>0</v>
      </c>
      <c r="JB90" s="6">
        <f t="shared" si="249"/>
        <v>0</v>
      </c>
      <c r="JC90" s="6">
        <f t="shared" si="249"/>
        <v>0</v>
      </c>
      <c r="JD90" s="6">
        <f t="shared" si="249"/>
        <v>0</v>
      </c>
      <c r="JE90" s="6">
        <f>SUM(JE79, -JE86,)</f>
        <v>0</v>
      </c>
      <c r="JF90" s="6">
        <f>SUM(JF79, -JF86,)</f>
        <v>0</v>
      </c>
      <c r="JG90" s="6">
        <f t="shared" ref="JG90:JJ90" si="250">SUM(JG79, -JG86)</f>
        <v>0</v>
      </c>
      <c r="JH90" s="6">
        <f t="shared" si="250"/>
        <v>0</v>
      </c>
      <c r="JI90" s="6">
        <f t="shared" si="250"/>
        <v>0</v>
      </c>
      <c r="JJ90" s="6">
        <f t="shared" si="250"/>
        <v>0</v>
      </c>
      <c r="JK90" s="6">
        <f>SUM(JK79, -JK86,)</f>
        <v>0</v>
      </c>
      <c r="JL90" s="6">
        <f>SUM(JL79, -JL86,)</f>
        <v>0</v>
      </c>
      <c r="JM90" s="6">
        <f t="shared" ref="JM90:JS90" si="251">SUM(JM79, -JM86)</f>
        <v>0</v>
      </c>
      <c r="JN90" s="6">
        <f t="shared" si="251"/>
        <v>0</v>
      </c>
      <c r="JO90" s="6">
        <f t="shared" si="251"/>
        <v>0</v>
      </c>
      <c r="JP90" s="6">
        <f t="shared" si="251"/>
        <v>0</v>
      </c>
      <c r="JQ90" s="6">
        <f t="shared" si="251"/>
        <v>0</v>
      </c>
      <c r="JR90" s="6">
        <f t="shared" si="251"/>
        <v>0</v>
      </c>
      <c r="JS90" s="6">
        <f t="shared" si="251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6" t="s">
        <v>48</v>
      </c>
      <c r="DO91" s="348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55" t="s">
        <v>45</v>
      </c>
      <c r="DV91" s="118" t="s">
        <v>49</v>
      </c>
      <c r="DW91" s="178" t="s">
        <v>49</v>
      </c>
      <c r="DX91" s="118" t="s">
        <v>49</v>
      </c>
      <c r="DY91" s="118" t="s">
        <v>49</v>
      </c>
      <c r="DZ91" s="118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23" t="s">
        <v>46</v>
      </c>
      <c r="EL91" s="189" t="s">
        <v>53</v>
      </c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3">
        <f>SUM(DN53, -DN56)</f>
        <v>0.17349999999999999</v>
      </c>
      <c r="DO92" s="349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167">
        <f>SUM(DU55, -DU58)</f>
        <v>0.19579999999999997</v>
      </c>
      <c r="DV92" s="121">
        <f>SUM(DV52, -DV55)</f>
        <v>0.23099999999999998</v>
      </c>
      <c r="DW92" s="180">
        <f>SUM(DW52, -DW55)</f>
        <v>0.23860000000000001</v>
      </c>
      <c r="DX92" s="121">
        <f>SUM(DX52, -DX55)</f>
        <v>0.21729999999999999</v>
      </c>
      <c r="DY92" s="121">
        <f>SUM(DY52, -DY55)</f>
        <v>0.19929999999999998</v>
      </c>
      <c r="DZ92" s="121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8">
        <f>SUM(EK55, -EK58)</f>
        <v>0.24690000000000001</v>
      </c>
      <c r="EL92" s="209">
        <f>SUM(EL51, -EL54)</f>
        <v>0.23699999999999999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2" t="s">
        <v>45</v>
      </c>
      <c r="DO93" s="348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201" t="s">
        <v>48</v>
      </c>
      <c r="DV93" s="123" t="s">
        <v>45</v>
      </c>
      <c r="DW93" s="184" t="s">
        <v>45</v>
      </c>
      <c r="DX93" s="123" t="s">
        <v>45</v>
      </c>
      <c r="DY93" s="123" t="s">
        <v>46</v>
      </c>
      <c r="DZ93" s="123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261" t="s">
        <v>54</v>
      </c>
      <c r="EL93" s="120" t="s">
        <v>39</v>
      </c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2">SUM(BU54, -BU56)</f>
        <v>0.1968</v>
      </c>
      <c r="BV94" s="147">
        <f t="shared" si="252"/>
        <v>0.19769999999999999</v>
      </c>
      <c r="BW94" s="121">
        <f t="shared" si="252"/>
        <v>0.17959999999999998</v>
      </c>
      <c r="BX94" s="180">
        <f t="shared" si="252"/>
        <v>0.1862</v>
      </c>
      <c r="BY94" s="225">
        <f t="shared" si="252"/>
        <v>0.19790000000000002</v>
      </c>
      <c r="BZ94" s="15">
        <f t="shared" si="252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39">
        <f>SUM(DN56, -DN58)</f>
        <v>0.16160000000000002</v>
      </c>
      <c r="DO94" s="349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47">
        <f>SUM(DU53, -DU55)</f>
        <v>0.1925</v>
      </c>
      <c r="DV94" s="209">
        <f>SUM(DV55, -DV58)</f>
        <v>0.18259999999999998</v>
      </c>
      <c r="DW94" s="188">
        <f>SUM(DW55, -DW58)</f>
        <v>0.20430000000000001</v>
      </c>
      <c r="DX94" s="209">
        <f>SUM(DX55, -DX58)</f>
        <v>0.18279999999999999</v>
      </c>
      <c r="DY94" s="248">
        <f>SUM(DY55, -DY58)</f>
        <v>0.19800000000000001</v>
      </c>
      <c r="DZ94" s="248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21">
        <f>SUM(EK51, -EK53)</f>
        <v>0.2455</v>
      </c>
      <c r="EL94" s="117">
        <f>SUM(EL56, -EL58)</f>
        <v>0.23269999999999996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7" t="s">
        <v>47</v>
      </c>
      <c r="DO95" s="348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64" t="s">
        <v>40</v>
      </c>
      <c r="DV95" s="169" t="s">
        <v>41</v>
      </c>
      <c r="DW95" s="181" t="s">
        <v>38</v>
      </c>
      <c r="DX95" s="123" t="s">
        <v>46</v>
      </c>
      <c r="DY95" s="123" t="s">
        <v>45</v>
      </c>
      <c r="DZ95" s="120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20" t="s">
        <v>39</v>
      </c>
      <c r="EL95" s="261" t="s">
        <v>54</v>
      </c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3">
        <f>SUM(DN54, -DN56)</f>
        <v>0.15029999999999999</v>
      </c>
      <c r="DO96" s="349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47">
        <f>SUM(DU54, -DU56)</f>
        <v>0.18990000000000001</v>
      </c>
      <c r="DV96" s="121">
        <f>SUM(DV53, -DV56)</f>
        <v>0.17149999999999999</v>
      </c>
      <c r="DW96" s="179">
        <f>SUM(DW56, -DW58)</f>
        <v>0.1983</v>
      </c>
      <c r="DX96" s="248">
        <f>SUM(DX55, -DX57)</f>
        <v>0.17449999999999999</v>
      </c>
      <c r="DY96" s="209">
        <f>SUM(DY55, -DY57)</f>
        <v>0.16980000000000001</v>
      </c>
      <c r="DZ96" s="117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3">SUM(EC85, -EC92)</f>
        <v>0</v>
      </c>
      <c r="ED96" s="6">
        <f t="shared" si="253"/>
        <v>0</v>
      </c>
      <c r="EE96" s="6">
        <f t="shared" si="253"/>
        <v>0</v>
      </c>
      <c r="EF96" s="6">
        <f t="shared" si="253"/>
        <v>0</v>
      </c>
      <c r="EG96" s="6">
        <f t="shared" si="253"/>
        <v>0</v>
      </c>
      <c r="EH96" s="6">
        <f t="shared" si="253"/>
        <v>0</v>
      </c>
      <c r="EI96" s="6">
        <f t="shared" si="253"/>
        <v>0</v>
      </c>
      <c r="EK96" s="117">
        <f>SUM(EK56, -EK58)</f>
        <v>0.23560000000000003</v>
      </c>
      <c r="EL96" s="121">
        <f>SUM(EL51, -EL53)</f>
        <v>0.21829999999999999</v>
      </c>
      <c r="EM96" s="6">
        <f t="shared" ref="EM96:EP96" si="254">SUM(EM85, -EM92)</f>
        <v>0</v>
      </c>
      <c r="EN96" s="6">
        <f t="shared" si="254"/>
        <v>0</v>
      </c>
      <c r="EO96" s="6">
        <f t="shared" si="254"/>
        <v>0</v>
      </c>
      <c r="EP96" s="6">
        <f t="shared" si="254"/>
        <v>0</v>
      </c>
      <c r="EQ96" s="6">
        <f>SUM(EQ85, -EQ92,)</f>
        <v>0</v>
      </c>
      <c r="ER96" s="6">
        <f>SUM(ER85, -ER92,)</f>
        <v>0</v>
      </c>
      <c r="ES96" s="6">
        <f t="shared" ref="ES96:EV96" si="255">SUM(ES85, -ES92)</f>
        <v>0</v>
      </c>
      <c r="ET96" s="6">
        <f t="shared" si="255"/>
        <v>0</v>
      </c>
      <c r="EU96" s="6">
        <f t="shared" si="255"/>
        <v>0</v>
      </c>
      <c r="EV96" s="6">
        <f t="shared" si="255"/>
        <v>0</v>
      </c>
      <c r="EW96" s="6">
        <f>SUM(EW85, -EW92,)</f>
        <v>0</v>
      </c>
      <c r="EX96" s="6">
        <f>SUM(EX85, -EX92,)</f>
        <v>0</v>
      </c>
      <c r="EY96" s="6">
        <f t="shared" ref="EY96:FB96" si="256">SUM(EY85, -EY92)</f>
        <v>0</v>
      </c>
      <c r="EZ96" s="6">
        <f t="shared" si="256"/>
        <v>0</v>
      </c>
      <c r="FA96" s="6">
        <f t="shared" si="256"/>
        <v>0</v>
      </c>
      <c r="FB96" s="6">
        <f t="shared" si="256"/>
        <v>0</v>
      </c>
      <c r="FC96" s="6">
        <f>SUM(FC85, -FC92,)</f>
        <v>0</v>
      </c>
      <c r="FD96" s="6">
        <f>SUM(FD85, -FD92,)</f>
        <v>0</v>
      </c>
      <c r="FE96" s="6">
        <f t="shared" ref="FE96:FH96" si="257">SUM(FE85, -FE92)</f>
        <v>0</v>
      </c>
      <c r="FF96" s="6">
        <f t="shared" si="257"/>
        <v>0</v>
      </c>
      <c r="FG96" s="6">
        <f t="shared" si="257"/>
        <v>0</v>
      </c>
      <c r="FH96" s="6">
        <f t="shared" si="257"/>
        <v>0</v>
      </c>
      <c r="FI96" s="6">
        <f>SUM(FI85, -FI92,)</f>
        <v>0</v>
      </c>
      <c r="FJ96" s="6">
        <f>SUM(FJ85, -FJ92,)</f>
        <v>0</v>
      </c>
      <c r="FK96" s="6">
        <f t="shared" ref="FK96:FN96" si="258">SUM(FK85, -FK92)</f>
        <v>0</v>
      </c>
      <c r="FL96" s="6">
        <f t="shared" si="258"/>
        <v>0</v>
      </c>
      <c r="FM96" s="6">
        <f t="shared" si="258"/>
        <v>0</v>
      </c>
      <c r="FN96" s="6">
        <f t="shared" si="258"/>
        <v>0</v>
      </c>
      <c r="FO96" s="6">
        <f>SUM(FO85, -FO92,)</f>
        <v>0</v>
      </c>
      <c r="FP96" s="6">
        <f>SUM(FP85, -FP92,)</f>
        <v>0</v>
      </c>
      <c r="FQ96" s="6">
        <f t="shared" ref="FQ96:FT96" si="259">SUM(FQ85, -FQ92)</f>
        <v>0</v>
      </c>
      <c r="FR96" s="6">
        <f t="shared" si="259"/>
        <v>0</v>
      </c>
      <c r="FS96" s="6">
        <f t="shared" si="259"/>
        <v>0</v>
      </c>
      <c r="FT96" s="6">
        <f t="shared" si="259"/>
        <v>0</v>
      </c>
      <c r="FU96" s="6">
        <f>SUM(FU85, -FU92,)</f>
        <v>0</v>
      </c>
      <c r="FV96" s="6">
        <f>SUM(FV85, -FV92,)</f>
        <v>0</v>
      </c>
      <c r="FW96" s="6">
        <f t="shared" ref="FW96:FZ96" si="260">SUM(FW85, -FW92)</f>
        <v>0</v>
      </c>
      <c r="FX96" s="6">
        <f t="shared" si="260"/>
        <v>0</v>
      </c>
      <c r="FY96" s="6">
        <f t="shared" si="260"/>
        <v>0</v>
      </c>
      <c r="FZ96" s="6">
        <f t="shared" si="260"/>
        <v>0</v>
      </c>
      <c r="GA96" s="6">
        <f>SUM(GA85, -GA92,)</f>
        <v>0</v>
      </c>
      <c r="GB96" s="6">
        <f>SUM(GB85, -GB92,)</f>
        <v>0</v>
      </c>
      <c r="GC96" s="6">
        <f t="shared" ref="GC96:GF96" si="261">SUM(GC85, -GC92)</f>
        <v>0</v>
      </c>
      <c r="GD96" s="6">
        <f t="shared" si="261"/>
        <v>0</v>
      </c>
      <c r="GE96" s="6">
        <f t="shared" si="261"/>
        <v>0</v>
      </c>
      <c r="GF96" s="6">
        <f t="shared" si="261"/>
        <v>0</v>
      </c>
      <c r="GG96" s="6">
        <f>SUM(GG85, -GG92,)</f>
        <v>0</v>
      </c>
      <c r="GH96" s="6">
        <f>SUM(GH85, -GH92,)</f>
        <v>0</v>
      </c>
      <c r="GI96" s="6">
        <f t="shared" ref="GI96:GL96" si="262">SUM(GI85, -GI92)</f>
        <v>0</v>
      </c>
      <c r="GJ96" s="6">
        <f t="shared" si="262"/>
        <v>0</v>
      </c>
      <c r="GK96" s="6">
        <f t="shared" si="262"/>
        <v>0</v>
      </c>
      <c r="GL96" s="6">
        <f t="shared" si="262"/>
        <v>0</v>
      </c>
      <c r="GM96" s="6">
        <f>SUM(GM85, -GM92,)</f>
        <v>0</v>
      </c>
      <c r="GN96" s="6">
        <f>SUM(GN85, -GN92,)</f>
        <v>0</v>
      </c>
      <c r="GO96" s="6">
        <f t="shared" ref="GO96:GR96" si="263">SUM(GO85, -GO92)</f>
        <v>0</v>
      </c>
      <c r="GP96" s="6">
        <f t="shared" si="263"/>
        <v>0</v>
      </c>
      <c r="GQ96" s="6">
        <f t="shared" si="263"/>
        <v>0</v>
      </c>
      <c r="GR96" s="6">
        <f t="shared" si="263"/>
        <v>0</v>
      </c>
      <c r="GS96" s="6">
        <f>SUM(GS85, -GS92,)</f>
        <v>0</v>
      </c>
      <c r="GT96" s="6">
        <f>SUM(GT85, -GT92,)</f>
        <v>0</v>
      </c>
      <c r="GU96" s="6">
        <f t="shared" ref="GU96:HA96" si="264">SUM(GU85, -GU92)</f>
        <v>0</v>
      </c>
      <c r="GV96" s="6">
        <f t="shared" si="264"/>
        <v>0</v>
      </c>
      <c r="GW96" s="6">
        <f t="shared" si="264"/>
        <v>0</v>
      </c>
      <c r="GX96" s="6">
        <f t="shared" si="264"/>
        <v>0</v>
      </c>
      <c r="GY96" s="6">
        <f t="shared" si="264"/>
        <v>0</v>
      </c>
      <c r="GZ96" s="6">
        <f t="shared" si="264"/>
        <v>0</v>
      </c>
      <c r="HA96" s="6">
        <f t="shared" si="264"/>
        <v>0</v>
      </c>
      <c r="HC96" s="6">
        <f>SUM(HC85, -HC92,)</f>
        <v>0</v>
      </c>
      <c r="HD96" s="6">
        <f>SUM(HD85, -HD92,)</f>
        <v>0</v>
      </c>
      <c r="HE96" s="6">
        <f t="shared" ref="HE96:HH96" si="265">SUM(HE85, -HE92)</f>
        <v>0</v>
      </c>
      <c r="HF96" s="6">
        <f t="shared" si="265"/>
        <v>0</v>
      </c>
      <c r="HG96" s="6">
        <f t="shared" si="265"/>
        <v>0</v>
      </c>
      <c r="HH96" s="6">
        <f t="shared" si="265"/>
        <v>0</v>
      </c>
      <c r="HI96" s="6">
        <f>SUM(HI85, -HI92,)</f>
        <v>0</v>
      </c>
      <c r="HJ96" s="6">
        <f>SUM(HJ85, -HJ92,)</f>
        <v>0</v>
      </c>
      <c r="HK96" s="6">
        <f t="shared" ref="HK96:HN96" si="266">SUM(HK85, -HK92)</f>
        <v>0</v>
      </c>
      <c r="HL96" s="6">
        <f t="shared" si="266"/>
        <v>0</v>
      </c>
      <c r="HM96" s="6">
        <f t="shared" si="266"/>
        <v>0</v>
      </c>
      <c r="HN96" s="6">
        <f t="shared" si="266"/>
        <v>0</v>
      </c>
      <c r="HO96" s="6">
        <f>SUM(HO85, -HO92,)</f>
        <v>0</v>
      </c>
      <c r="HP96" s="6">
        <f>SUM(HP85, -HP92,)</f>
        <v>0</v>
      </c>
      <c r="HQ96" s="6">
        <f t="shared" ref="HQ96:HT96" si="267">SUM(HQ85, -HQ92)</f>
        <v>0</v>
      </c>
      <c r="HR96" s="6">
        <f t="shared" si="267"/>
        <v>0</v>
      </c>
      <c r="HS96" s="6">
        <f t="shared" si="267"/>
        <v>0</v>
      </c>
      <c r="HT96" s="6">
        <f t="shared" si="267"/>
        <v>0</v>
      </c>
      <c r="HU96" s="6">
        <f>SUM(HU85, -HU92,)</f>
        <v>0</v>
      </c>
      <c r="HV96" s="6">
        <f>SUM(HV85, -HV92,)</f>
        <v>0</v>
      </c>
      <c r="HW96" s="6">
        <f t="shared" ref="HW96:HZ96" si="268">SUM(HW85, -HW92)</f>
        <v>0</v>
      </c>
      <c r="HX96" s="6">
        <f t="shared" si="268"/>
        <v>0</v>
      </c>
      <c r="HY96" s="6">
        <f t="shared" si="268"/>
        <v>0</v>
      </c>
      <c r="HZ96" s="6">
        <f t="shared" si="268"/>
        <v>0</v>
      </c>
      <c r="IA96" s="6">
        <f>SUM(IA85, -IA92,)</f>
        <v>0</v>
      </c>
      <c r="IB96" s="6">
        <f>SUM(IB85, -IB92,)</f>
        <v>0</v>
      </c>
      <c r="IC96" s="6">
        <f t="shared" ref="IC96:IF96" si="269">SUM(IC85, -IC92)</f>
        <v>0</v>
      </c>
      <c r="ID96" s="6">
        <f t="shared" si="269"/>
        <v>0</v>
      </c>
      <c r="IE96" s="6">
        <f t="shared" si="269"/>
        <v>0</v>
      </c>
      <c r="IF96" s="6">
        <f t="shared" si="269"/>
        <v>0</v>
      </c>
      <c r="IG96" s="6">
        <f>SUM(IG85, -IG92,)</f>
        <v>0</v>
      </c>
      <c r="IH96" s="6">
        <f>SUM(IH85, -IH92,)</f>
        <v>0</v>
      </c>
      <c r="II96" s="6">
        <f t="shared" ref="II96:IL96" si="270">SUM(II85, -II92)</f>
        <v>0</v>
      </c>
      <c r="IJ96" s="6">
        <f t="shared" si="270"/>
        <v>0</v>
      </c>
      <c r="IK96" s="6">
        <f t="shared" si="270"/>
        <v>0</v>
      </c>
      <c r="IL96" s="6">
        <f t="shared" si="270"/>
        <v>0</v>
      </c>
      <c r="IM96" s="6">
        <f>SUM(IM85, -IM92,)</f>
        <v>0</v>
      </c>
      <c r="IN96" s="6">
        <f>SUM(IN85, -IN92,)</f>
        <v>0</v>
      </c>
      <c r="IO96" s="6">
        <f t="shared" ref="IO96:IR96" si="271">SUM(IO85, -IO92)</f>
        <v>0</v>
      </c>
      <c r="IP96" s="6">
        <f t="shared" si="271"/>
        <v>0</v>
      </c>
      <c r="IQ96" s="6">
        <f t="shared" si="271"/>
        <v>0</v>
      </c>
      <c r="IR96" s="6">
        <f t="shared" si="271"/>
        <v>0</v>
      </c>
      <c r="IS96" s="6">
        <f>SUM(IS85, -IS92,)</f>
        <v>0</v>
      </c>
      <c r="IT96" s="6">
        <f>SUM(IT85, -IT92,)</f>
        <v>0</v>
      </c>
      <c r="IU96" s="6">
        <f t="shared" ref="IU96:IX96" si="272">SUM(IU85, -IU92)</f>
        <v>0</v>
      </c>
      <c r="IV96" s="6">
        <f t="shared" si="272"/>
        <v>0</v>
      </c>
      <c r="IW96" s="6">
        <f t="shared" si="272"/>
        <v>0</v>
      </c>
      <c r="IX96" s="6">
        <f t="shared" si="272"/>
        <v>0</v>
      </c>
      <c r="IY96" s="6">
        <f>SUM(IY85, -IY92,)</f>
        <v>0</v>
      </c>
      <c r="IZ96" s="6">
        <f>SUM(IZ85, -IZ92,)</f>
        <v>0</v>
      </c>
      <c r="JA96" s="6">
        <f t="shared" ref="JA96:JD96" si="273">SUM(JA85, -JA92)</f>
        <v>0</v>
      </c>
      <c r="JB96" s="6">
        <f t="shared" si="273"/>
        <v>0</v>
      </c>
      <c r="JC96" s="6">
        <f t="shared" si="273"/>
        <v>0</v>
      </c>
      <c r="JD96" s="6">
        <f t="shared" si="273"/>
        <v>0</v>
      </c>
      <c r="JE96" s="6">
        <f>SUM(JE85, -JE92,)</f>
        <v>0</v>
      </c>
      <c r="JF96" s="6">
        <f>SUM(JF85, -JF92,)</f>
        <v>0</v>
      </c>
      <c r="JG96" s="6">
        <f t="shared" ref="JG96:JJ96" si="274">SUM(JG85, -JG92)</f>
        <v>0</v>
      </c>
      <c r="JH96" s="6">
        <f t="shared" si="274"/>
        <v>0</v>
      </c>
      <c r="JI96" s="6">
        <f t="shared" si="274"/>
        <v>0</v>
      </c>
      <c r="JJ96" s="6">
        <f t="shared" si="274"/>
        <v>0</v>
      </c>
      <c r="JK96" s="6">
        <f>SUM(JK85, -JK92,)</f>
        <v>0</v>
      </c>
      <c r="JL96" s="6">
        <f>SUM(JL85, -JL92,)</f>
        <v>0</v>
      </c>
      <c r="JM96" s="6">
        <f t="shared" ref="JM96:JS96" si="275">SUM(JM85, -JM92)</f>
        <v>0</v>
      </c>
      <c r="JN96" s="6">
        <f t="shared" si="275"/>
        <v>0</v>
      </c>
      <c r="JO96" s="6">
        <f t="shared" si="275"/>
        <v>0</v>
      </c>
      <c r="JP96" s="6">
        <f t="shared" si="275"/>
        <v>0</v>
      </c>
      <c r="JQ96" s="6">
        <f t="shared" si="275"/>
        <v>0</v>
      </c>
      <c r="JR96" s="6">
        <f t="shared" si="275"/>
        <v>0</v>
      </c>
      <c r="JS96" s="6">
        <f t="shared" si="275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6" t="s">
        <v>41</v>
      </c>
      <c r="DO97" s="348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59" t="s">
        <v>38</v>
      </c>
      <c r="DV97" s="120" t="s">
        <v>38</v>
      </c>
      <c r="DW97" s="184" t="s">
        <v>46</v>
      </c>
      <c r="DX97" s="120" t="s">
        <v>38</v>
      </c>
      <c r="DY97" s="120" t="s">
        <v>39</v>
      </c>
      <c r="DZ97" s="123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23" t="s">
        <v>45</v>
      </c>
      <c r="EL97" s="123" t="s">
        <v>45</v>
      </c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3">
        <f>SUM(DN53, -DN55)</f>
        <v>0.1457</v>
      </c>
      <c r="DO98" s="349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49">
        <f>SUM(DU56, -DU58)</f>
        <v>0.18319999999999997</v>
      </c>
      <c r="DV98" s="119">
        <f>SUM(DV56, -DV58)</f>
        <v>0.16519999999999999</v>
      </c>
      <c r="DW98" s="274">
        <f>SUM(DW55, -DW57)</f>
        <v>0.17799999999999999</v>
      </c>
      <c r="DX98" s="119">
        <f>SUM(DX56, -DX58)</f>
        <v>0.16699999999999998</v>
      </c>
      <c r="DY98" s="117">
        <f>SUM(DY56, -DY58)</f>
        <v>0.15999999999999998</v>
      </c>
      <c r="DZ98" s="209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209">
        <f>SUM(EK55, -EK57)</f>
        <v>0.18459999999999999</v>
      </c>
      <c r="EL98" s="209">
        <f>SUM(EL55, -EL57)</f>
        <v>0.19270000000000001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0" t="s">
        <v>39</v>
      </c>
      <c r="DO99" s="348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64" t="s">
        <v>47</v>
      </c>
      <c r="DV99" s="189" t="s">
        <v>55</v>
      </c>
      <c r="DW99" s="181" t="s">
        <v>39</v>
      </c>
      <c r="DX99" s="120" t="s">
        <v>39</v>
      </c>
      <c r="DY99" s="189" t="s">
        <v>55</v>
      </c>
      <c r="DZ99" s="120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20" t="s">
        <v>38</v>
      </c>
      <c r="EL99" s="120" t="s">
        <v>38</v>
      </c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76">SUM(BS56, -BS58)</f>
        <v>0.1308</v>
      </c>
      <c r="BT100" s="117">
        <f t="shared" si="276"/>
        <v>0.11999999999999998</v>
      </c>
      <c r="BU100" s="179">
        <f t="shared" si="276"/>
        <v>0.13389999999999999</v>
      </c>
      <c r="BV100" s="149">
        <f t="shared" si="276"/>
        <v>0.14529999999999998</v>
      </c>
      <c r="BW100" s="119">
        <f t="shared" si="276"/>
        <v>0.15360000000000001</v>
      </c>
      <c r="BX100" s="179">
        <f t="shared" si="276"/>
        <v>0.15440000000000001</v>
      </c>
      <c r="BY100" s="226">
        <f t="shared" si="276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8">
        <f>SUM(DN55, -DN57)</f>
        <v>0.1447</v>
      </c>
      <c r="DO100" s="349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47">
        <f>SUM(DU54, -DU55)</f>
        <v>0.17730000000000001</v>
      </c>
      <c r="DV100" s="119">
        <f>SUM(DV51, -DV52)</f>
        <v>0.15989999999999999</v>
      </c>
      <c r="DW100" s="177">
        <f>SUM(DW56, -DW57)</f>
        <v>0.17199999999999999</v>
      </c>
      <c r="DX100" s="117">
        <f>SUM(DX56, -DX57)</f>
        <v>0.15870000000000001</v>
      </c>
      <c r="DY100" s="119">
        <f>SUM(DY51, -DY52)</f>
        <v>0.15229999999999999</v>
      </c>
      <c r="DZ100" s="119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19">
        <f>SUM(EK56, -EK57)</f>
        <v>0.17330000000000001</v>
      </c>
      <c r="EL100" s="119">
        <f>SUM(EL56, -EL57)</f>
        <v>0.1719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2" t="s">
        <v>65</v>
      </c>
      <c r="DO101" s="348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65" t="s">
        <v>53</v>
      </c>
      <c r="DV101" s="124" t="s">
        <v>40</v>
      </c>
      <c r="DW101" s="187" t="s">
        <v>41</v>
      </c>
      <c r="DX101" s="189" t="s">
        <v>55</v>
      </c>
      <c r="DY101" s="124" t="s">
        <v>40</v>
      </c>
      <c r="DZ101" s="118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18" t="s">
        <v>65</v>
      </c>
      <c r="EL101" s="169" t="s">
        <v>41</v>
      </c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77">SUM(BL57, -BL58)</f>
        <v>0.11630000000000001</v>
      </c>
      <c r="BM102" s="117">
        <f t="shared" si="277"/>
        <v>0.11269999999999999</v>
      </c>
      <c r="BN102" s="177">
        <f t="shared" si="277"/>
        <v>0.11739999999999999</v>
      </c>
      <c r="BO102" s="119">
        <f t="shared" si="277"/>
        <v>0.1109</v>
      </c>
      <c r="BP102" s="119">
        <f t="shared" si="277"/>
        <v>0.11410000000000001</v>
      </c>
      <c r="BQ102" s="119">
        <f t="shared" si="277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3">
        <f>SUM(DN51, -DN54)</f>
        <v>0.13440000000000002</v>
      </c>
      <c r="DO102" s="349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167">
        <f>SUM(DU51, -DU54)</f>
        <v>0.17599999999999999</v>
      </c>
      <c r="DV102" s="121">
        <f>SUM(DV54, -DV56)</f>
        <v>0.15770000000000001</v>
      </c>
      <c r="DW102" s="180">
        <f>SUM(DW53, -DW56)</f>
        <v>0.15160000000000001</v>
      </c>
      <c r="DX102" s="119">
        <f>SUM(DX51, -DX52)</f>
        <v>0.14630000000000001</v>
      </c>
      <c r="DY102" s="121">
        <f>SUM(DY53, -DY56)</f>
        <v>0.1457</v>
      </c>
      <c r="DZ102" s="121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8">SUM(EC91, -EC98)</f>
        <v>0</v>
      </c>
      <c r="ED102" s="6">
        <f t="shared" si="278"/>
        <v>0</v>
      </c>
      <c r="EE102" s="6">
        <f t="shared" si="278"/>
        <v>0</v>
      </c>
      <c r="EF102" s="6">
        <f t="shared" si="278"/>
        <v>0</v>
      </c>
      <c r="EG102" s="6">
        <f t="shared" si="278"/>
        <v>0</v>
      </c>
      <c r="EH102" s="6">
        <f t="shared" si="278"/>
        <v>0</v>
      </c>
      <c r="EI102" s="6">
        <f t="shared" si="278"/>
        <v>0</v>
      </c>
      <c r="EK102" s="121">
        <f>SUM(EK52, -EK54)</f>
        <v>0.16110000000000002</v>
      </c>
      <c r="EL102" s="121">
        <f>SUM(EL53, -EL56)</f>
        <v>0.14419999999999999</v>
      </c>
      <c r="EM102" s="6">
        <f t="shared" ref="EM102:EP102" si="279">SUM(EM91, -EM98)</f>
        <v>0</v>
      </c>
      <c r="EN102" s="6">
        <f t="shared" si="279"/>
        <v>0</v>
      </c>
      <c r="EO102" s="6">
        <f t="shared" si="279"/>
        <v>0</v>
      </c>
      <c r="EP102" s="6">
        <f t="shared" si="279"/>
        <v>0</v>
      </c>
      <c r="EQ102" s="6">
        <f>SUM(EQ91, -EQ98,)</f>
        <v>0</v>
      </c>
      <c r="ER102" s="6">
        <f>SUM(ER91, -ER98,)</f>
        <v>0</v>
      </c>
      <c r="ES102" s="6">
        <f t="shared" ref="ES102:EV102" si="280">SUM(ES91, -ES98)</f>
        <v>0</v>
      </c>
      <c r="ET102" s="6">
        <f t="shared" si="280"/>
        <v>0</v>
      </c>
      <c r="EU102" s="6">
        <f t="shared" si="280"/>
        <v>0</v>
      </c>
      <c r="EV102" s="6">
        <f t="shared" si="280"/>
        <v>0</v>
      </c>
      <c r="EW102" s="6">
        <f>SUM(EW91, -EW98,)</f>
        <v>0</v>
      </c>
      <c r="EX102" s="6">
        <f>SUM(EX91, -EX98,)</f>
        <v>0</v>
      </c>
      <c r="EY102" s="6">
        <f t="shared" ref="EY102:FB102" si="281">SUM(EY91, -EY98)</f>
        <v>0</v>
      </c>
      <c r="EZ102" s="6">
        <f t="shared" si="281"/>
        <v>0</v>
      </c>
      <c r="FA102" s="6">
        <f t="shared" si="281"/>
        <v>0</v>
      </c>
      <c r="FB102" s="6">
        <f t="shared" si="281"/>
        <v>0</v>
      </c>
      <c r="FC102" s="6">
        <f>SUM(FC91, -FC98,)</f>
        <v>0</v>
      </c>
      <c r="FD102" s="6">
        <f>SUM(FD91, -FD98,)</f>
        <v>0</v>
      </c>
      <c r="FE102" s="6">
        <f t="shared" ref="FE102:FH102" si="282">SUM(FE91, -FE98)</f>
        <v>0</v>
      </c>
      <c r="FF102" s="6">
        <f t="shared" si="282"/>
        <v>0</v>
      </c>
      <c r="FG102" s="6">
        <f t="shared" si="282"/>
        <v>0</v>
      </c>
      <c r="FH102" s="6">
        <f t="shared" si="282"/>
        <v>0</v>
      </c>
      <c r="FI102" s="6">
        <f>SUM(FI91, -FI98,)</f>
        <v>0</v>
      </c>
      <c r="FJ102" s="6">
        <f>SUM(FJ91, -FJ98,)</f>
        <v>0</v>
      </c>
      <c r="FK102" s="6">
        <f t="shared" ref="FK102:FN102" si="283">SUM(FK91, -FK98)</f>
        <v>0</v>
      </c>
      <c r="FL102" s="6">
        <f t="shared" si="283"/>
        <v>0</v>
      </c>
      <c r="FM102" s="6">
        <f t="shared" si="283"/>
        <v>0</v>
      </c>
      <c r="FN102" s="6">
        <f t="shared" si="283"/>
        <v>0</v>
      </c>
      <c r="FO102" s="6">
        <f>SUM(FO91, -FO98,)</f>
        <v>0</v>
      </c>
      <c r="FP102" s="6">
        <f>SUM(FP91, -FP98,)</f>
        <v>0</v>
      </c>
      <c r="FQ102" s="6">
        <f t="shared" ref="FQ102:FT102" si="284">SUM(FQ91, -FQ98)</f>
        <v>0</v>
      </c>
      <c r="FR102" s="6">
        <f t="shared" si="284"/>
        <v>0</v>
      </c>
      <c r="FS102" s="6">
        <f t="shared" si="284"/>
        <v>0</v>
      </c>
      <c r="FT102" s="6">
        <f t="shared" si="284"/>
        <v>0</v>
      </c>
      <c r="FU102" s="6">
        <f>SUM(FU91, -FU98,)</f>
        <v>0</v>
      </c>
      <c r="FV102" s="6">
        <f>SUM(FV91, -FV98,)</f>
        <v>0</v>
      </c>
      <c r="FW102" s="6">
        <f t="shared" ref="FW102:FZ102" si="285">SUM(FW91, -FW98)</f>
        <v>0</v>
      </c>
      <c r="FX102" s="6">
        <f t="shared" si="285"/>
        <v>0</v>
      </c>
      <c r="FY102" s="6">
        <f t="shared" si="285"/>
        <v>0</v>
      </c>
      <c r="FZ102" s="6">
        <f t="shared" si="285"/>
        <v>0</v>
      </c>
      <c r="GA102" s="6">
        <f>SUM(GA91, -GA98,)</f>
        <v>0</v>
      </c>
      <c r="GB102" s="6">
        <f>SUM(GB91, -GB98,)</f>
        <v>0</v>
      </c>
      <c r="GC102" s="6">
        <f t="shared" ref="GC102:GF102" si="286">SUM(GC91, -GC98)</f>
        <v>0</v>
      </c>
      <c r="GD102" s="6">
        <f t="shared" si="286"/>
        <v>0</v>
      </c>
      <c r="GE102" s="6">
        <f t="shared" si="286"/>
        <v>0</v>
      </c>
      <c r="GF102" s="6">
        <f t="shared" si="286"/>
        <v>0</v>
      </c>
      <c r="GG102" s="6">
        <f>SUM(GG91, -GG98,)</f>
        <v>0</v>
      </c>
      <c r="GH102" s="6">
        <f>SUM(GH91, -GH98,)</f>
        <v>0</v>
      </c>
      <c r="GI102" s="6">
        <f t="shared" ref="GI102:GL102" si="287">SUM(GI91, -GI98)</f>
        <v>0</v>
      </c>
      <c r="GJ102" s="6">
        <f t="shared" si="287"/>
        <v>0</v>
      </c>
      <c r="GK102" s="6">
        <f t="shared" si="287"/>
        <v>0</v>
      </c>
      <c r="GL102" s="6">
        <f t="shared" si="287"/>
        <v>0</v>
      </c>
      <c r="GM102" s="6">
        <f>SUM(GM91, -GM98,)</f>
        <v>0</v>
      </c>
      <c r="GN102" s="6">
        <f>SUM(GN91, -GN98,)</f>
        <v>0</v>
      </c>
      <c r="GO102" s="6">
        <f t="shared" ref="GO102:GR102" si="288">SUM(GO91, -GO98)</f>
        <v>0</v>
      </c>
      <c r="GP102" s="6">
        <f t="shared" si="288"/>
        <v>0</v>
      </c>
      <c r="GQ102" s="6">
        <f t="shared" si="288"/>
        <v>0</v>
      </c>
      <c r="GR102" s="6">
        <f t="shared" si="288"/>
        <v>0</v>
      </c>
      <c r="GS102" s="6">
        <f>SUM(GS91, -GS98,)</f>
        <v>0</v>
      </c>
      <c r="GT102" s="6">
        <f>SUM(GT91, -GT98,)</f>
        <v>0</v>
      </c>
      <c r="GU102" s="6">
        <f t="shared" ref="GU102:HA102" si="289">SUM(GU91, -GU98)</f>
        <v>0</v>
      </c>
      <c r="GV102" s="6">
        <f t="shared" si="289"/>
        <v>0</v>
      </c>
      <c r="GW102" s="6">
        <f t="shared" si="289"/>
        <v>0</v>
      </c>
      <c r="GX102" s="6">
        <f t="shared" si="289"/>
        <v>0</v>
      </c>
      <c r="GY102" s="6">
        <f t="shared" si="289"/>
        <v>0</v>
      </c>
      <c r="GZ102" s="6">
        <f t="shared" si="289"/>
        <v>0</v>
      </c>
      <c r="HA102" s="6">
        <f t="shared" si="289"/>
        <v>0</v>
      </c>
      <c r="HC102" s="6">
        <f>SUM(HC91, -HC98,)</f>
        <v>0</v>
      </c>
      <c r="HD102" s="6">
        <f>SUM(HD91, -HD98,)</f>
        <v>0</v>
      </c>
      <c r="HE102" s="6">
        <f t="shared" ref="HE102:HH102" si="290">SUM(HE91, -HE98)</f>
        <v>0</v>
      </c>
      <c r="HF102" s="6">
        <f t="shared" si="290"/>
        <v>0</v>
      </c>
      <c r="HG102" s="6">
        <f t="shared" si="290"/>
        <v>0</v>
      </c>
      <c r="HH102" s="6">
        <f t="shared" si="290"/>
        <v>0</v>
      </c>
      <c r="HI102" s="6">
        <f>SUM(HI91, -HI98,)</f>
        <v>0</v>
      </c>
      <c r="HJ102" s="6">
        <f>SUM(HJ91, -HJ98,)</f>
        <v>0</v>
      </c>
      <c r="HK102" s="6">
        <f t="shared" ref="HK102:HN102" si="291">SUM(HK91, -HK98)</f>
        <v>0</v>
      </c>
      <c r="HL102" s="6">
        <f t="shared" si="291"/>
        <v>0</v>
      </c>
      <c r="HM102" s="6">
        <f t="shared" si="291"/>
        <v>0</v>
      </c>
      <c r="HN102" s="6">
        <f t="shared" si="291"/>
        <v>0</v>
      </c>
      <c r="HO102" s="6">
        <f>SUM(HO91, -HO98,)</f>
        <v>0</v>
      </c>
      <c r="HP102" s="6">
        <f>SUM(HP91, -HP98,)</f>
        <v>0</v>
      </c>
      <c r="HQ102" s="6">
        <f t="shared" ref="HQ102:HT102" si="292">SUM(HQ91, -HQ98)</f>
        <v>0</v>
      </c>
      <c r="HR102" s="6">
        <f t="shared" si="292"/>
        <v>0</v>
      </c>
      <c r="HS102" s="6">
        <f t="shared" si="292"/>
        <v>0</v>
      </c>
      <c r="HT102" s="6">
        <f t="shared" si="292"/>
        <v>0</v>
      </c>
      <c r="HU102" s="6">
        <f>SUM(HU91, -HU98,)</f>
        <v>0</v>
      </c>
      <c r="HV102" s="6">
        <f>SUM(HV91, -HV98,)</f>
        <v>0</v>
      </c>
      <c r="HW102" s="6">
        <f t="shared" ref="HW102:HZ102" si="293">SUM(HW91, -HW98)</f>
        <v>0</v>
      </c>
      <c r="HX102" s="6">
        <f t="shared" si="293"/>
        <v>0</v>
      </c>
      <c r="HY102" s="6">
        <f t="shared" si="293"/>
        <v>0</v>
      </c>
      <c r="HZ102" s="6">
        <f t="shared" si="293"/>
        <v>0</v>
      </c>
      <c r="IA102" s="6">
        <f>SUM(IA91, -IA98,)</f>
        <v>0</v>
      </c>
      <c r="IB102" s="6">
        <f>SUM(IB91, -IB98,)</f>
        <v>0</v>
      </c>
      <c r="IC102" s="6">
        <f t="shared" ref="IC102:IF102" si="294">SUM(IC91, -IC98)</f>
        <v>0</v>
      </c>
      <c r="ID102" s="6">
        <f t="shared" si="294"/>
        <v>0</v>
      </c>
      <c r="IE102" s="6">
        <f t="shared" si="294"/>
        <v>0</v>
      </c>
      <c r="IF102" s="6">
        <f t="shared" si="294"/>
        <v>0</v>
      </c>
      <c r="IG102" s="6">
        <f>SUM(IG91, -IG98,)</f>
        <v>0</v>
      </c>
      <c r="IH102" s="6">
        <f>SUM(IH91, -IH98,)</f>
        <v>0</v>
      </c>
      <c r="II102" s="6">
        <f t="shared" ref="II102:IL102" si="295">SUM(II91, -II98)</f>
        <v>0</v>
      </c>
      <c r="IJ102" s="6">
        <f t="shared" si="295"/>
        <v>0</v>
      </c>
      <c r="IK102" s="6">
        <f t="shared" si="295"/>
        <v>0</v>
      </c>
      <c r="IL102" s="6">
        <f t="shared" si="295"/>
        <v>0</v>
      </c>
      <c r="IM102" s="6">
        <f>SUM(IM91, -IM98,)</f>
        <v>0</v>
      </c>
      <c r="IN102" s="6">
        <f>SUM(IN91, -IN98,)</f>
        <v>0</v>
      </c>
      <c r="IO102" s="6">
        <f t="shared" ref="IO102:IR102" si="296">SUM(IO91, -IO98)</f>
        <v>0</v>
      </c>
      <c r="IP102" s="6">
        <f t="shared" si="296"/>
        <v>0</v>
      </c>
      <c r="IQ102" s="6">
        <f t="shared" si="296"/>
        <v>0</v>
      </c>
      <c r="IR102" s="6">
        <f t="shared" si="296"/>
        <v>0</v>
      </c>
      <c r="IS102" s="6">
        <f>SUM(IS91, -IS98,)</f>
        <v>0</v>
      </c>
      <c r="IT102" s="6">
        <f>SUM(IT91, -IT98,)</f>
        <v>0</v>
      </c>
      <c r="IU102" s="6">
        <f t="shared" ref="IU102:IX102" si="297">SUM(IU91, -IU98)</f>
        <v>0</v>
      </c>
      <c r="IV102" s="6">
        <f t="shared" si="297"/>
        <v>0</v>
      </c>
      <c r="IW102" s="6">
        <f t="shared" si="297"/>
        <v>0</v>
      </c>
      <c r="IX102" s="6">
        <f t="shared" si="297"/>
        <v>0</v>
      </c>
      <c r="IY102" s="6">
        <f>SUM(IY91, -IY98,)</f>
        <v>0</v>
      </c>
      <c r="IZ102" s="6">
        <f>SUM(IZ91, -IZ98,)</f>
        <v>0</v>
      </c>
      <c r="JA102" s="6">
        <f t="shared" ref="JA102:JD102" si="298">SUM(JA91, -JA98)</f>
        <v>0</v>
      </c>
      <c r="JB102" s="6">
        <f t="shared" si="298"/>
        <v>0</v>
      </c>
      <c r="JC102" s="6">
        <f t="shared" si="298"/>
        <v>0</v>
      </c>
      <c r="JD102" s="6">
        <f t="shared" si="298"/>
        <v>0</v>
      </c>
      <c r="JE102" s="6">
        <f>SUM(JE91, -JE98,)</f>
        <v>0</v>
      </c>
      <c r="JF102" s="6">
        <f>SUM(JF91, -JF98,)</f>
        <v>0</v>
      </c>
      <c r="JG102" s="6">
        <f t="shared" ref="JG102:JJ102" si="299">SUM(JG91, -JG98)</f>
        <v>0</v>
      </c>
      <c r="JH102" s="6">
        <f t="shared" si="299"/>
        <v>0</v>
      </c>
      <c r="JI102" s="6">
        <f t="shared" si="299"/>
        <v>0</v>
      </c>
      <c r="JJ102" s="6">
        <f t="shared" si="299"/>
        <v>0</v>
      </c>
      <c r="JK102" s="6">
        <f>SUM(JK91, -JK98,)</f>
        <v>0</v>
      </c>
      <c r="JL102" s="6">
        <f>SUM(JL91, -JL98,)</f>
        <v>0</v>
      </c>
      <c r="JM102" s="6">
        <f t="shared" ref="JM102:JS102" si="300">SUM(JM91, -JM98)</f>
        <v>0</v>
      </c>
      <c r="JN102" s="6">
        <f t="shared" si="300"/>
        <v>0</v>
      </c>
      <c r="JO102" s="6">
        <f t="shared" si="300"/>
        <v>0</v>
      </c>
      <c r="JP102" s="6">
        <f t="shared" si="300"/>
        <v>0</v>
      </c>
      <c r="JQ102" s="6">
        <f t="shared" si="300"/>
        <v>0</v>
      </c>
      <c r="JR102" s="6">
        <f t="shared" si="300"/>
        <v>0</v>
      </c>
      <c r="JS102" s="6">
        <f t="shared" si="30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7" t="s">
        <v>40</v>
      </c>
      <c r="DO103" s="348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162" t="s">
        <v>54</v>
      </c>
      <c r="DV103" s="123" t="s">
        <v>46</v>
      </c>
      <c r="DW103" s="200" t="s">
        <v>55</v>
      </c>
      <c r="DX103" s="169" t="s">
        <v>41</v>
      </c>
      <c r="DY103" s="169" t="s">
        <v>41</v>
      </c>
      <c r="DZ103" s="189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18" t="s">
        <v>68</v>
      </c>
      <c r="EL103" s="118" t="s">
        <v>65</v>
      </c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1">SUM(BE56, -BE58)</f>
        <v>0.1037</v>
      </c>
      <c r="BF104" s="167">
        <f t="shared" si="301"/>
        <v>0.1012</v>
      </c>
      <c r="BG104" s="209">
        <f t="shared" si="301"/>
        <v>0.10639999999999999</v>
      </c>
      <c r="BH104" s="179">
        <f t="shared" si="301"/>
        <v>0.1026</v>
      </c>
      <c r="BI104" s="149">
        <f t="shared" si="301"/>
        <v>0.10390000000000001</v>
      </c>
      <c r="BJ104" s="119">
        <f t="shared" si="30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3">
        <f>SUM(DN54, -DN55)</f>
        <v>0.1225</v>
      </c>
      <c r="DO104" s="349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47">
        <f>SUM(DU51, -DU53)</f>
        <v>0.1608</v>
      </c>
      <c r="DV104" s="248">
        <f>SUM(DV55, -DV57)</f>
        <v>0.1555</v>
      </c>
      <c r="DW104" s="179">
        <f>SUM(DW51, -DW52)</f>
        <v>0.15139999999999998</v>
      </c>
      <c r="DX104" s="121">
        <f>SUM(DX53, -DX56)</f>
        <v>0.14479999999999998</v>
      </c>
      <c r="DY104" s="121">
        <f>SUM(DY54, -DY56)</f>
        <v>0.1452</v>
      </c>
      <c r="DZ104" s="119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17">
        <f>SUM(EK52, -EK53)</f>
        <v>0.13940000000000002</v>
      </c>
      <c r="EL104" s="121">
        <f>SUM(EL52, -EL54)</f>
        <v>0.13729999999999998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2" t="s">
        <v>46</v>
      </c>
      <c r="DO105" s="348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55" t="s">
        <v>46</v>
      </c>
      <c r="DV105" s="169" t="s">
        <v>48</v>
      </c>
      <c r="DW105" s="187" t="s">
        <v>48</v>
      </c>
      <c r="DX105" s="124" t="s">
        <v>40</v>
      </c>
      <c r="DY105" s="120" t="s">
        <v>38</v>
      </c>
      <c r="DZ105" s="118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169" t="s">
        <v>41</v>
      </c>
      <c r="EL105" s="124" t="s">
        <v>40</v>
      </c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3">
        <f>SUM(DN56, -DN57)</f>
        <v>0.11690000000000002</v>
      </c>
      <c r="DO106" s="349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7">
        <f>SUM(DU55, -DU57)</f>
        <v>0.14069999999999999</v>
      </c>
      <c r="DV106" s="121">
        <f>SUM(DV53, -DV55)</f>
        <v>0.15410000000000001</v>
      </c>
      <c r="DW106" s="180">
        <f>SUM(DW53, -DW55)</f>
        <v>0.14560000000000001</v>
      </c>
      <c r="DX106" s="121">
        <f>SUM(DX54, -DX56)</f>
        <v>0.1366</v>
      </c>
      <c r="DY106" s="119">
        <f>SUM(DY56, -DY57)</f>
        <v>0.13179999999999997</v>
      </c>
      <c r="DZ106" s="117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21">
        <f>SUM(EK53, -EK56)</f>
        <v>0.12079999999999999</v>
      </c>
      <c r="EL106" s="121">
        <f>SUM(EL54, -EL56)</f>
        <v>0.1255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4" t="s">
        <v>53</v>
      </c>
      <c r="DO107" s="348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65" t="s">
        <v>55</v>
      </c>
      <c r="DV107" s="124" t="s">
        <v>47</v>
      </c>
      <c r="DW107" s="183" t="s">
        <v>40</v>
      </c>
      <c r="DX107" s="169" t="s">
        <v>48</v>
      </c>
      <c r="DY107" s="124" t="s">
        <v>47</v>
      </c>
      <c r="DZ107" s="169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169" t="s">
        <v>48</v>
      </c>
      <c r="EL107" s="169" t="s">
        <v>48</v>
      </c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39">
        <f>SUM(DN52, -DN54)</f>
        <v>0.1143</v>
      </c>
      <c r="DO108" s="349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49">
        <f>SUM(DU51, -DU52)</f>
        <v>0.1305</v>
      </c>
      <c r="DV108" s="121">
        <f>SUM(DV54, -DV55)</f>
        <v>0.14029999999999998</v>
      </c>
      <c r="DW108" s="180">
        <f>SUM(DW54, -DW56)</f>
        <v>0.14250000000000002</v>
      </c>
      <c r="DX108" s="121">
        <f>SUM(DX53, -DX55)</f>
        <v>0.129</v>
      </c>
      <c r="DY108" s="121">
        <f>SUM(DY53, -DY55)</f>
        <v>0.1077</v>
      </c>
      <c r="DZ108" s="121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02">SUM(EC97, -EC104)</f>
        <v>0</v>
      </c>
      <c r="ED108" s="6">
        <f t="shared" si="302"/>
        <v>0</v>
      </c>
      <c r="EE108" s="6">
        <f t="shared" si="302"/>
        <v>0</v>
      </c>
      <c r="EF108" s="6">
        <f t="shared" si="302"/>
        <v>0</v>
      </c>
      <c r="EG108" s="6">
        <f t="shared" si="302"/>
        <v>0</v>
      </c>
      <c r="EH108" s="6">
        <f t="shared" si="302"/>
        <v>0</v>
      </c>
      <c r="EI108" s="6">
        <f t="shared" si="302"/>
        <v>0</v>
      </c>
      <c r="EK108" s="121">
        <f>SUM(EK53, -EK55)</f>
        <v>0.10949999999999999</v>
      </c>
      <c r="EL108" s="121">
        <f>SUM(EL53, -EL55)</f>
        <v>0.1234</v>
      </c>
      <c r="EM108" s="6">
        <f t="shared" ref="EM108:EP108" si="303">SUM(EM97, -EM104)</f>
        <v>0</v>
      </c>
      <c r="EN108" s="6">
        <f t="shared" si="303"/>
        <v>0</v>
      </c>
      <c r="EO108" s="6">
        <f t="shared" si="303"/>
        <v>0</v>
      </c>
      <c r="EP108" s="6">
        <f t="shared" si="303"/>
        <v>0</v>
      </c>
      <c r="EQ108" s="6">
        <f>SUM(EQ97, -EQ104,)</f>
        <v>0</v>
      </c>
      <c r="ER108" s="6">
        <f>SUM(ER97, -ER104,)</f>
        <v>0</v>
      </c>
      <c r="ES108" s="6">
        <f t="shared" ref="ES108:EV108" si="304">SUM(ES97, -ES104)</f>
        <v>0</v>
      </c>
      <c r="ET108" s="6">
        <f t="shared" si="304"/>
        <v>0</v>
      </c>
      <c r="EU108" s="6">
        <f t="shared" si="304"/>
        <v>0</v>
      </c>
      <c r="EV108" s="6">
        <f t="shared" si="304"/>
        <v>0</v>
      </c>
      <c r="EW108" s="6">
        <f>SUM(EW97, -EW104,)</f>
        <v>0</v>
      </c>
      <c r="EX108" s="6">
        <f>SUM(EX97, -EX104,)</f>
        <v>0</v>
      </c>
      <c r="EY108" s="6">
        <f t="shared" ref="EY108:FB108" si="305">SUM(EY97, -EY104)</f>
        <v>0</v>
      </c>
      <c r="EZ108" s="6">
        <f t="shared" si="305"/>
        <v>0</v>
      </c>
      <c r="FA108" s="6">
        <f t="shared" si="305"/>
        <v>0</v>
      </c>
      <c r="FB108" s="6">
        <f t="shared" si="305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6">SUM(FE97, -FE104)</f>
        <v>0</v>
      </c>
      <c r="FF108" s="6">
        <f t="shared" si="306"/>
        <v>0</v>
      </c>
      <c r="FG108" s="6">
        <f t="shared" si="306"/>
        <v>0</v>
      </c>
      <c r="FH108" s="6">
        <f t="shared" si="306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7">SUM(FK97, -FK104)</f>
        <v>0</v>
      </c>
      <c r="FL108" s="6">
        <f t="shared" si="307"/>
        <v>0</v>
      </c>
      <c r="FM108" s="6">
        <f t="shared" si="307"/>
        <v>0</v>
      </c>
      <c r="FN108" s="6">
        <f t="shared" si="307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8">SUM(FQ97, -FQ104)</f>
        <v>0</v>
      </c>
      <c r="FR108" s="6">
        <f t="shared" si="308"/>
        <v>0</v>
      </c>
      <c r="FS108" s="6">
        <f t="shared" si="308"/>
        <v>0</v>
      </c>
      <c r="FT108" s="6">
        <f t="shared" si="308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9">SUM(FW97, -FW104)</f>
        <v>0</v>
      </c>
      <c r="FX108" s="6">
        <f t="shared" si="309"/>
        <v>0</v>
      </c>
      <c r="FY108" s="6">
        <f t="shared" si="309"/>
        <v>0</v>
      </c>
      <c r="FZ108" s="6">
        <f t="shared" si="309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0">SUM(GC97, -GC104)</f>
        <v>0</v>
      </c>
      <c r="GD108" s="6">
        <f t="shared" si="310"/>
        <v>0</v>
      </c>
      <c r="GE108" s="6">
        <f t="shared" si="310"/>
        <v>0</v>
      </c>
      <c r="GF108" s="6">
        <f t="shared" si="310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1">SUM(GI97, -GI104)</f>
        <v>0</v>
      </c>
      <c r="GJ108" s="6">
        <f t="shared" si="311"/>
        <v>0</v>
      </c>
      <c r="GK108" s="6">
        <f t="shared" si="311"/>
        <v>0</v>
      </c>
      <c r="GL108" s="6">
        <f t="shared" si="311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2">SUM(GO97, -GO104)</f>
        <v>0</v>
      </c>
      <c r="GP108" s="6">
        <f t="shared" si="312"/>
        <v>0</v>
      </c>
      <c r="GQ108" s="6">
        <f t="shared" si="312"/>
        <v>0</v>
      </c>
      <c r="GR108" s="6">
        <f t="shared" si="312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3">SUM(GU97, -GU104)</f>
        <v>0</v>
      </c>
      <c r="GV108" s="6">
        <f t="shared" si="313"/>
        <v>0</v>
      </c>
      <c r="GW108" s="6">
        <f t="shared" si="313"/>
        <v>0</v>
      </c>
      <c r="GX108" s="6">
        <f t="shared" si="313"/>
        <v>0</v>
      </c>
      <c r="GY108" s="6">
        <f t="shared" si="313"/>
        <v>0</v>
      </c>
      <c r="GZ108" s="6">
        <f t="shared" si="313"/>
        <v>0</v>
      </c>
      <c r="HA108" s="6">
        <f t="shared" si="313"/>
        <v>0</v>
      </c>
      <c r="HC108" s="6">
        <f>SUM(HC97, -HC104,)</f>
        <v>0</v>
      </c>
      <c r="HD108" s="6">
        <f>SUM(HD97, -HD104,)</f>
        <v>0</v>
      </c>
      <c r="HE108" s="6">
        <f t="shared" ref="HE108:HH108" si="314">SUM(HE97, -HE104)</f>
        <v>0</v>
      </c>
      <c r="HF108" s="6">
        <f t="shared" si="314"/>
        <v>0</v>
      </c>
      <c r="HG108" s="6">
        <f t="shared" si="314"/>
        <v>0</v>
      </c>
      <c r="HH108" s="6">
        <f t="shared" si="314"/>
        <v>0</v>
      </c>
      <c r="HI108" s="6">
        <f>SUM(HI97, -HI104,)</f>
        <v>0</v>
      </c>
      <c r="HJ108" s="6">
        <f>SUM(HJ97, -HJ104,)</f>
        <v>0</v>
      </c>
      <c r="HK108" s="6">
        <f t="shared" ref="HK108:HN108" si="315">SUM(HK97, -HK104)</f>
        <v>0</v>
      </c>
      <c r="HL108" s="6">
        <f t="shared" si="315"/>
        <v>0</v>
      </c>
      <c r="HM108" s="6">
        <f t="shared" si="315"/>
        <v>0</v>
      </c>
      <c r="HN108" s="6">
        <f t="shared" si="315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6">SUM(HQ97, -HQ104)</f>
        <v>0</v>
      </c>
      <c r="HR108" s="6">
        <f t="shared" si="316"/>
        <v>0</v>
      </c>
      <c r="HS108" s="6">
        <f t="shared" si="316"/>
        <v>0</v>
      </c>
      <c r="HT108" s="6">
        <f t="shared" si="316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7">SUM(HW97, -HW104)</f>
        <v>0</v>
      </c>
      <c r="HX108" s="6">
        <f t="shared" si="317"/>
        <v>0</v>
      </c>
      <c r="HY108" s="6">
        <f t="shared" si="317"/>
        <v>0</v>
      </c>
      <c r="HZ108" s="6">
        <f t="shared" si="317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8">SUM(IC97, -IC104)</f>
        <v>0</v>
      </c>
      <c r="ID108" s="6">
        <f t="shared" si="318"/>
        <v>0</v>
      </c>
      <c r="IE108" s="6">
        <f t="shared" si="318"/>
        <v>0</v>
      </c>
      <c r="IF108" s="6">
        <f t="shared" si="318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9">SUM(II97, -II104)</f>
        <v>0</v>
      </c>
      <c r="IJ108" s="6">
        <f t="shared" si="319"/>
        <v>0</v>
      </c>
      <c r="IK108" s="6">
        <f t="shared" si="319"/>
        <v>0</v>
      </c>
      <c r="IL108" s="6">
        <f t="shared" si="319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0">SUM(IO97, -IO104)</f>
        <v>0</v>
      </c>
      <c r="IP108" s="6">
        <f t="shared" si="320"/>
        <v>0</v>
      </c>
      <c r="IQ108" s="6">
        <f t="shared" si="320"/>
        <v>0</v>
      </c>
      <c r="IR108" s="6">
        <f t="shared" si="320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1">SUM(IU97, -IU104)</f>
        <v>0</v>
      </c>
      <c r="IV108" s="6">
        <f t="shared" si="321"/>
        <v>0</v>
      </c>
      <c r="IW108" s="6">
        <f t="shared" si="321"/>
        <v>0</v>
      </c>
      <c r="IX108" s="6">
        <f t="shared" si="321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2">SUM(JA97, -JA104)</f>
        <v>0</v>
      </c>
      <c r="JB108" s="6">
        <f t="shared" si="322"/>
        <v>0</v>
      </c>
      <c r="JC108" s="6">
        <f t="shared" si="322"/>
        <v>0</v>
      </c>
      <c r="JD108" s="6">
        <f t="shared" si="322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3">SUM(JG97, -JG104)</f>
        <v>0</v>
      </c>
      <c r="JH108" s="6">
        <f t="shared" si="323"/>
        <v>0</v>
      </c>
      <c r="JI108" s="6">
        <f t="shared" si="323"/>
        <v>0</v>
      </c>
      <c r="JJ108" s="6">
        <f t="shared" si="323"/>
        <v>0</v>
      </c>
      <c r="JK108" s="6">
        <f>SUM(JK97, -JK104,)</f>
        <v>0</v>
      </c>
      <c r="JL108" s="6">
        <f>SUM(JL97, -JL104,)</f>
        <v>0</v>
      </c>
      <c r="JM108" s="6">
        <f t="shared" ref="JM108:JS108" si="324">SUM(JM97, -JM104)</f>
        <v>0</v>
      </c>
      <c r="JN108" s="6">
        <f t="shared" si="324"/>
        <v>0</v>
      </c>
      <c r="JO108" s="6">
        <f t="shared" si="324"/>
        <v>0</v>
      </c>
      <c r="JP108" s="6">
        <f t="shared" si="324"/>
        <v>0</v>
      </c>
      <c r="JQ108" s="6">
        <f t="shared" si="324"/>
        <v>0</v>
      </c>
      <c r="JR108" s="6">
        <f t="shared" si="324"/>
        <v>0</v>
      </c>
      <c r="JS108" s="6">
        <f t="shared" si="324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2" t="s">
        <v>68</v>
      </c>
      <c r="DO109" s="348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59" t="s">
        <v>39</v>
      </c>
      <c r="DV109" s="120" t="s">
        <v>39</v>
      </c>
      <c r="DW109" s="183" t="s">
        <v>47</v>
      </c>
      <c r="DX109" s="124" t="s">
        <v>47</v>
      </c>
      <c r="DY109" s="169" t="s">
        <v>48</v>
      </c>
      <c r="DZ109" s="169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89" t="s">
        <v>55</v>
      </c>
      <c r="EL109" s="118" t="s">
        <v>68</v>
      </c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8">
        <f>SUM(DN51, -DN53)</f>
        <v>0.11120000000000001</v>
      </c>
      <c r="DO110" s="349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45">
        <f>SUM(DU56, -DU57)</f>
        <v>0.12809999999999999</v>
      </c>
      <c r="DV110" s="117">
        <f>SUM(DV56, -DV57)</f>
        <v>0.1381</v>
      </c>
      <c r="DW110" s="180">
        <f>SUM(DW54, -DW55)</f>
        <v>0.13650000000000001</v>
      </c>
      <c r="DX110" s="121">
        <f>SUM(DX54, -DX55)</f>
        <v>0.1208</v>
      </c>
      <c r="DY110" s="121">
        <f>SUM(DY54, -DY55)</f>
        <v>0.10719999999999999</v>
      </c>
      <c r="DZ110" s="121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19">
        <f>SUM(EK51, -EK52)</f>
        <v>0.10609999999999997</v>
      </c>
      <c r="EL110" s="117">
        <f>SUM(EL52, -EL53)</f>
        <v>0.1186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4" t="s">
        <v>54</v>
      </c>
      <c r="DO111" s="348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53" t="s">
        <v>57</v>
      </c>
      <c r="DV111" s="118" t="s">
        <v>65</v>
      </c>
      <c r="DW111" s="178" t="s">
        <v>65</v>
      </c>
      <c r="DX111" s="118" t="s">
        <v>65</v>
      </c>
      <c r="DY111" s="118" t="s">
        <v>68</v>
      </c>
      <c r="DZ111" s="124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24" t="s">
        <v>40</v>
      </c>
      <c r="EL111" s="124" t="s">
        <v>47</v>
      </c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3">
        <f>SUM(DN52, -DN53)</f>
        <v>9.11E-2</v>
      </c>
      <c r="DO112" s="349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45">
        <f>SUM(DU57, -DU58)</f>
        <v>5.5099999999999982E-2</v>
      </c>
      <c r="DV112" s="121">
        <f>SUM(DV52, -DV54)</f>
        <v>9.0699999999999989E-2</v>
      </c>
      <c r="DW112" s="180">
        <f>SUM(DW52, -DW54)</f>
        <v>0.10210000000000001</v>
      </c>
      <c r="DX112" s="121">
        <f>SUM(DX52, -DX54)</f>
        <v>9.6499999999999989E-2</v>
      </c>
      <c r="DY112" s="117">
        <f>SUM(DY52, -DY54)</f>
        <v>9.2099999999999987E-2</v>
      </c>
      <c r="DZ112" s="121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21">
        <f>SUM(EK54, -EK56)</f>
        <v>9.9099999999999994E-2</v>
      </c>
      <c r="EL112" s="121">
        <f>SUM(EL54, -EL55)</f>
        <v>0.1047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5" t="s">
        <v>57</v>
      </c>
      <c r="DO113" s="348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43" t="s">
        <v>65</v>
      </c>
      <c r="DV113" s="118" t="s">
        <v>68</v>
      </c>
      <c r="DW113" s="178" t="s">
        <v>68</v>
      </c>
      <c r="DX113" s="118" t="s">
        <v>68</v>
      </c>
      <c r="DY113" s="118" t="s">
        <v>65</v>
      </c>
      <c r="DZ113" s="124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24" t="s">
        <v>47</v>
      </c>
      <c r="EL113" s="189" t="s">
        <v>55</v>
      </c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25">SUM(BE55, -BE57)</f>
        <v>4.1400000000000006E-2</v>
      </c>
      <c r="BF114" s="145">
        <f t="shared" si="325"/>
        <v>3.209999999999999E-2</v>
      </c>
      <c r="BG114" s="117">
        <f t="shared" si="325"/>
        <v>3.8699999999999998E-2</v>
      </c>
      <c r="BH114" s="274">
        <f t="shared" si="325"/>
        <v>3.3799999999999997E-2</v>
      </c>
      <c r="BI114" s="247">
        <f t="shared" si="325"/>
        <v>3.5799999999999998E-2</v>
      </c>
      <c r="BJ114" s="248">
        <f t="shared" si="325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8">
        <f>SUM(DN57, -DN58)</f>
        <v>4.469999999999999E-2</v>
      </c>
      <c r="DO114" s="349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47">
        <f>SUM(DU52, -DU54)</f>
        <v>4.5499999999999999E-2</v>
      </c>
      <c r="DV114" s="117">
        <f>SUM(DV52, -DV53)</f>
        <v>7.6899999999999982E-2</v>
      </c>
      <c r="DW114" s="177">
        <f>SUM(DW52, -DW53)</f>
        <v>9.3000000000000013E-2</v>
      </c>
      <c r="DX114" s="117">
        <f>SUM(DX52, -DX53)</f>
        <v>8.829999999999999E-2</v>
      </c>
      <c r="DY114" s="121">
        <f>SUM(DY52, -DY53)</f>
        <v>9.1599999999999987E-2</v>
      </c>
      <c r="DZ114" s="121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21">
        <f>SUM(EK54, -EK55)</f>
        <v>8.7799999999999989E-2</v>
      </c>
      <c r="EL114" s="119">
        <f>SUM(EL51, -EL52)</f>
        <v>9.9699999999999983E-2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0" t="s">
        <v>36</v>
      </c>
      <c r="DO115" s="348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43" t="s">
        <v>68</v>
      </c>
      <c r="DV115" s="115" t="s">
        <v>57</v>
      </c>
      <c r="DW115" s="175" t="s">
        <v>57</v>
      </c>
      <c r="DX115" s="123" t="s">
        <v>36</v>
      </c>
      <c r="DY115" s="123" t="s">
        <v>36</v>
      </c>
      <c r="DZ115" s="122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22" t="s">
        <v>57</v>
      </c>
      <c r="EL115" s="122" t="s">
        <v>57</v>
      </c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8">
        <f>SUM(DN55, -DN56)</f>
        <v>2.7799999999999991E-2</v>
      </c>
      <c r="DO116" s="349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45">
        <f>SUM(DU52, -DU53)</f>
        <v>3.0299999999999994E-2</v>
      </c>
      <c r="DV116" s="117">
        <f>SUM(DV57, -DV58)</f>
        <v>2.7099999999999985E-2</v>
      </c>
      <c r="DW116" s="177">
        <f>SUM(DW57, -DW58)</f>
        <v>2.6300000000000018E-2</v>
      </c>
      <c r="DX116" s="117">
        <f>SUM(DX55, -DX56)</f>
        <v>1.5799999999999995E-2</v>
      </c>
      <c r="DY116" s="117">
        <f>SUM(DY55, -DY56)</f>
        <v>3.8000000000000006E-2</v>
      </c>
      <c r="DZ116" s="117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6">SUM(EC105, -EC112)</f>
        <v>0</v>
      </c>
      <c r="ED116" s="6">
        <f t="shared" si="326"/>
        <v>0</v>
      </c>
      <c r="EE116" s="6">
        <f t="shared" si="326"/>
        <v>0</v>
      </c>
      <c r="EF116" s="6">
        <f t="shared" si="326"/>
        <v>0</v>
      </c>
      <c r="EG116" s="6">
        <f t="shared" si="326"/>
        <v>0</v>
      </c>
      <c r="EH116" s="6">
        <f t="shared" si="326"/>
        <v>0</v>
      </c>
      <c r="EI116" s="6">
        <f t="shared" si="326"/>
        <v>0</v>
      </c>
      <c r="EK116" s="117">
        <f>SUM(EK57, -EK58)</f>
        <v>6.2300000000000022E-2</v>
      </c>
      <c r="EL116" s="117">
        <f>SUM(EL57, -EL58)</f>
        <v>6.0799999999999965E-2</v>
      </c>
      <c r="EM116" s="6">
        <f t="shared" ref="EM116:EP116" si="327">SUM(EM105, -EM112)</f>
        <v>0</v>
      </c>
      <c r="EN116" s="6">
        <f t="shared" si="327"/>
        <v>0</v>
      </c>
      <c r="EO116" s="6">
        <f t="shared" si="327"/>
        <v>0</v>
      </c>
      <c r="EP116" s="6">
        <f t="shared" si="327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28">SUM(ES105, -ES112)</f>
        <v>0</v>
      </c>
      <c r="ET116" s="6">
        <f t="shared" si="328"/>
        <v>0</v>
      </c>
      <c r="EU116" s="6">
        <f t="shared" si="328"/>
        <v>0</v>
      </c>
      <c r="EV116" s="6">
        <f t="shared" si="328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9">SUM(EY105, -EY112)</f>
        <v>0</v>
      </c>
      <c r="EZ116" s="6">
        <f t="shared" si="329"/>
        <v>0</v>
      </c>
      <c r="FA116" s="6">
        <f t="shared" si="329"/>
        <v>0</v>
      </c>
      <c r="FB116" s="6">
        <f t="shared" si="329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0">SUM(FE105, -FE112)</f>
        <v>0</v>
      </c>
      <c r="FF116" s="6">
        <f t="shared" si="330"/>
        <v>0</v>
      </c>
      <c r="FG116" s="6">
        <f t="shared" si="330"/>
        <v>0</v>
      </c>
      <c r="FH116" s="6">
        <f t="shared" si="330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1">SUM(FK105, -FK112)</f>
        <v>0</v>
      </c>
      <c r="FL116" s="6">
        <f t="shared" si="331"/>
        <v>0</v>
      </c>
      <c r="FM116" s="6">
        <f t="shared" si="331"/>
        <v>0</v>
      </c>
      <c r="FN116" s="6">
        <f t="shared" si="331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2">SUM(FQ105, -FQ112)</f>
        <v>0</v>
      </c>
      <c r="FR116" s="6">
        <f t="shared" si="332"/>
        <v>0</v>
      </c>
      <c r="FS116" s="6">
        <f t="shared" si="332"/>
        <v>0</v>
      </c>
      <c r="FT116" s="6">
        <f t="shared" si="332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33">SUM(FW105, -FW112)</f>
        <v>0</v>
      </c>
      <c r="FX116" s="6">
        <f t="shared" si="333"/>
        <v>0</v>
      </c>
      <c r="FY116" s="6">
        <f t="shared" si="333"/>
        <v>0</v>
      </c>
      <c r="FZ116" s="6">
        <f t="shared" si="333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34">SUM(GC105, -GC112)</f>
        <v>0</v>
      </c>
      <c r="GD116" s="6">
        <f t="shared" si="334"/>
        <v>0</v>
      </c>
      <c r="GE116" s="6">
        <f t="shared" si="334"/>
        <v>0</v>
      </c>
      <c r="GF116" s="6">
        <f t="shared" si="334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35">SUM(GI105, -GI112)</f>
        <v>0</v>
      </c>
      <c r="GJ116" s="6">
        <f t="shared" si="335"/>
        <v>0</v>
      </c>
      <c r="GK116" s="6">
        <f t="shared" si="335"/>
        <v>0</v>
      </c>
      <c r="GL116" s="6">
        <f t="shared" si="335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36">SUM(GO105, -GO112)</f>
        <v>0</v>
      </c>
      <c r="GP116" s="6">
        <f t="shared" si="336"/>
        <v>0</v>
      </c>
      <c r="GQ116" s="6">
        <f t="shared" si="336"/>
        <v>0</v>
      </c>
      <c r="GR116" s="6">
        <f t="shared" si="336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7">SUM(GU105, -GU112)</f>
        <v>0</v>
      </c>
      <c r="GV116" s="6">
        <f t="shared" si="337"/>
        <v>0</v>
      </c>
      <c r="GW116" s="6">
        <f t="shared" si="337"/>
        <v>0</v>
      </c>
      <c r="GX116" s="6">
        <f t="shared" si="337"/>
        <v>0</v>
      </c>
      <c r="GY116" s="6">
        <f t="shared" si="337"/>
        <v>0</v>
      </c>
      <c r="GZ116" s="6">
        <f t="shared" si="337"/>
        <v>0</v>
      </c>
      <c r="HA116" s="6">
        <f t="shared" si="337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8">SUM(HE105, -HE112)</f>
        <v>0</v>
      </c>
      <c r="HF116" s="6">
        <f t="shared" si="338"/>
        <v>0</v>
      </c>
      <c r="HG116" s="6">
        <f t="shared" si="338"/>
        <v>0</v>
      </c>
      <c r="HH116" s="6">
        <f t="shared" si="338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9">SUM(HK105, -HK112)</f>
        <v>0</v>
      </c>
      <c r="HL116" s="6">
        <f t="shared" si="339"/>
        <v>0</v>
      </c>
      <c r="HM116" s="6">
        <f t="shared" si="339"/>
        <v>0</v>
      </c>
      <c r="HN116" s="6">
        <f t="shared" si="339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0">SUM(HQ105, -HQ112)</f>
        <v>0</v>
      </c>
      <c r="HR116" s="6">
        <f t="shared" si="340"/>
        <v>0</v>
      </c>
      <c r="HS116" s="6">
        <f t="shared" si="340"/>
        <v>0</v>
      </c>
      <c r="HT116" s="6">
        <f t="shared" si="340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1">SUM(HW105, -HW112)</f>
        <v>0</v>
      </c>
      <c r="HX116" s="6">
        <f t="shared" si="341"/>
        <v>0</v>
      </c>
      <c r="HY116" s="6">
        <f t="shared" si="341"/>
        <v>0</v>
      </c>
      <c r="HZ116" s="6">
        <f t="shared" si="341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2">SUM(IC105, -IC112)</f>
        <v>0</v>
      </c>
      <c r="ID116" s="6">
        <f t="shared" si="342"/>
        <v>0</v>
      </c>
      <c r="IE116" s="6">
        <f t="shared" si="342"/>
        <v>0</v>
      </c>
      <c r="IF116" s="6">
        <f t="shared" si="342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43">SUM(II105, -II112)</f>
        <v>0</v>
      </c>
      <c r="IJ116" s="6">
        <f t="shared" si="343"/>
        <v>0</v>
      </c>
      <c r="IK116" s="6">
        <f t="shared" si="343"/>
        <v>0</v>
      </c>
      <c r="IL116" s="6">
        <f t="shared" si="343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44">SUM(IO105, -IO112)</f>
        <v>0</v>
      </c>
      <c r="IP116" s="6">
        <f t="shared" si="344"/>
        <v>0</v>
      </c>
      <c r="IQ116" s="6">
        <f t="shared" si="344"/>
        <v>0</v>
      </c>
      <c r="IR116" s="6">
        <f t="shared" si="344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45">SUM(IU105, -IU112)</f>
        <v>0</v>
      </c>
      <c r="IV116" s="6">
        <f t="shared" si="345"/>
        <v>0</v>
      </c>
      <c r="IW116" s="6">
        <f t="shared" si="345"/>
        <v>0</v>
      </c>
      <c r="IX116" s="6">
        <f t="shared" si="345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46">SUM(JA105, -JA112)</f>
        <v>0</v>
      </c>
      <c r="JB116" s="6">
        <f t="shared" si="346"/>
        <v>0</v>
      </c>
      <c r="JC116" s="6">
        <f t="shared" si="346"/>
        <v>0</v>
      </c>
      <c r="JD116" s="6">
        <f t="shared" si="346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7">SUM(JG105, -JG112)</f>
        <v>0</v>
      </c>
      <c r="JH116" s="6">
        <f t="shared" si="347"/>
        <v>0</v>
      </c>
      <c r="JI116" s="6">
        <f t="shared" si="347"/>
        <v>0</v>
      </c>
      <c r="JJ116" s="6">
        <f t="shared" si="347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8">SUM(JM105, -JM112)</f>
        <v>0</v>
      </c>
      <c r="JN116" s="6">
        <f t="shared" si="348"/>
        <v>0</v>
      </c>
      <c r="JO116" s="6">
        <f t="shared" si="348"/>
        <v>0</v>
      </c>
      <c r="JP116" s="6">
        <f t="shared" si="348"/>
        <v>0</v>
      </c>
      <c r="JQ116" s="6">
        <f t="shared" si="348"/>
        <v>0</v>
      </c>
      <c r="JR116" s="6">
        <f t="shared" si="348"/>
        <v>0</v>
      </c>
      <c r="JS116" s="6">
        <f t="shared" si="348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6" t="s">
        <v>64</v>
      </c>
      <c r="DO117" s="348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201" t="s">
        <v>64</v>
      </c>
      <c r="DV117" s="123" t="s">
        <v>36</v>
      </c>
      <c r="DW117" s="187" t="s">
        <v>64</v>
      </c>
      <c r="DX117" s="115" t="s">
        <v>57</v>
      </c>
      <c r="DY117" s="122" t="s">
        <v>57</v>
      </c>
      <c r="DZ117" s="169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169" t="s">
        <v>64</v>
      </c>
      <c r="EL117" s="123" t="s">
        <v>36</v>
      </c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3">
        <f>SUM(DN53, -DN54)</f>
        <v>2.3199999999999998E-2</v>
      </c>
      <c r="DO118" s="349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47">
        <f>SUM(DU53, -DU54)</f>
        <v>1.5200000000000005E-2</v>
      </c>
      <c r="DV118" s="117">
        <f>SUM(DV55, -DV56)</f>
        <v>1.7399999999999999E-2</v>
      </c>
      <c r="DW118" s="180">
        <f>SUM(DW53, -DW54)</f>
        <v>9.099999999999997E-3</v>
      </c>
      <c r="DX118" s="117">
        <f>SUM(DX57, -DX58)</f>
        <v>8.3000000000000018E-3</v>
      </c>
      <c r="DY118" s="117">
        <f>SUM(DY57, -DY58)</f>
        <v>2.8200000000000003E-2</v>
      </c>
      <c r="DZ118" s="121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21">
        <f>SUM(EK53, -EK54)</f>
        <v>2.1699999999999997E-2</v>
      </c>
      <c r="EL118" s="117">
        <f>SUM(EL55, -EL56)</f>
        <v>2.0799999999999999E-2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2" t="s">
        <v>55</v>
      </c>
      <c r="DO119" s="348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55" t="s">
        <v>36</v>
      </c>
      <c r="DV119" s="169" t="s">
        <v>64</v>
      </c>
      <c r="DW119" s="184" t="s">
        <v>36</v>
      </c>
      <c r="DX119" s="169" t="s">
        <v>64</v>
      </c>
      <c r="DY119" s="124" t="s">
        <v>64</v>
      </c>
      <c r="DZ119" s="123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23" t="s">
        <v>36</v>
      </c>
      <c r="EL119" s="169" t="s">
        <v>64</v>
      </c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49">SUM(AM56, -AM57)</f>
        <v>1.6199999999999992E-2</v>
      </c>
      <c r="AN120" s="247">
        <f t="shared" si="349"/>
        <v>1.1999999999999927E-3</v>
      </c>
      <c r="AO120" s="248">
        <f t="shared" si="349"/>
        <v>1.1200000000000002E-2</v>
      </c>
      <c r="AP120" s="274">
        <f t="shared" si="349"/>
        <v>5.3999999999999881E-3</v>
      </c>
      <c r="AQ120" s="247">
        <f t="shared" si="349"/>
        <v>8.3000000000000018E-3</v>
      </c>
      <c r="AR120" s="248">
        <f t="shared" si="349"/>
        <v>1.1000000000000038E-3</v>
      </c>
      <c r="AS120" s="274">
        <f t="shared" si="349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0">SUM(CR53, -CR54)</f>
        <v>6.6999999999999976E-3</v>
      </c>
      <c r="CS120" s="179">
        <f t="shared" si="350"/>
        <v>9.099999999999997E-3</v>
      </c>
      <c r="CT120" s="167">
        <f t="shared" si="350"/>
        <v>3.4000000000000002E-3</v>
      </c>
      <c r="CU120" s="209">
        <f t="shared" si="350"/>
        <v>1.0500000000000009E-2</v>
      </c>
      <c r="CV120" s="188">
        <f t="shared" si="350"/>
        <v>1.2800000000000006E-2</v>
      </c>
      <c r="CW120" s="167">
        <f t="shared" si="350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1">
        <f>SUM(DN51, -DN52)</f>
        <v>2.0100000000000007E-2</v>
      </c>
      <c r="DO120" s="350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67">
        <f>SUM(DU55, -DU56)</f>
        <v>1.26E-2</v>
      </c>
      <c r="DV120" s="119">
        <f>SUM(DV53, -DV54)</f>
        <v>1.3800000000000007E-2</v>
      </c>
      <c r="DW120" s="188">
        <f>SUM(DW55, -DW56)</f>
        <v>6.0000000000000053E-3</v>
      </c>
      <c r="DX120" s="121">
        <f>SUM(DX53, -DX54)</f>
        <v>8.199999999999999E-3</v>
      </c>
      <c r="DY120" s="121">
        <f>SUM(DY53, -DY54)</f>
        <v>5.0000000000000738E-4</v>
      </c>
      <c r="DZ120" s="117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17">
        <f>SUM(EK55, -EK56)</f>
        <v>1.1299999999999998E-2</v>
      </c>
      <c r="EL120" s="121">
        <f>SUM(EL53, -EL54)</f>
        <v>1.8699999999999994E-2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3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93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300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/>
      <c r="Y132" s="55"/>
      <c r="AV132" s="55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306"/>
      <c r="DO133" s="249"/>
      <c r="DP133" s="65">
        <v>43156</v>
      </c>
      <c r="DQ133" s="251"/>
      <c r="DR133" s="249"/>
      <c r="DS133" s="65">
        <v>43157</v>
      </c>
      <c r="DT133" s="251"/>
      <c r="DU133" s="249"/>
      <c r="DV133" s="65">
        <v>43158</v>
      </c>
      <c r="DW133" s="251"/>
      <c r="DX133" s="67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126" t="s">
        <v>78</v>
      </c>
      <c r="DV134" s="56" t="s">
        <v>79</v>
      </c>
      <c r="DW134" s="127" t="s">
        <v>80</v>
      </c>
      <c r="DX134" s="267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28" t="s">
        <v>81</v>
      </c>
      <c r="DV135" s="55" t="s">
        <v>82</v>
      </c>
      <c r="DW135" s="129" t="s">
        <v>83</v>
      </c>
      <c r="DX135" s="10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09">
        <v>6.5000000000000002E-2</v>
      </c>
      <c r="DO136" s="346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35">
        <v>0.1464</v>
      </c>
      <c r="DV136" s="22">
        <v>0.1885</v>
      </c>
      <c r="DW136" s="88">
        <v>0.19239999999999999</v>
      </c>
      <c r="DX136" s="113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41">
        <v>2.2100000000000002E-2</v>
      </c>
      <c r="EL136" s="35">
        <v>2.6800000000000001E-2</v>
      </c>
      <c r="EM136" s="35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1">
        <v>5.45E-2</v>
      </c>
      <c r="DO137" s="346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34">
        <v>2.7799999999999998E-2</v>
      </c>
      <c r="DV137" s="7">
        <v>2.75E-2</v>
      </c>
      <c r="DW137" s="89">
        <v>4.3700000000000003E-2</v>
      </c>
      <c r="DX137" s="108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35">
        <v>1.12E-2</v>
      </c>
      <c r="EL137" s="31">
        <v>2.0400000000000001E-2</v>
      </c>
      <c r="EM137" s="31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4">
        <v>4.6699999999999998E-2</v>
      </c>
      <c r="DO138" s="346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32">
        <v>1.5599999999999999E-2</v>
      </c>
      <c r="DV138" s="16">
        <v>2.01E-2</v>
      </c>
      <c r="DW138" s="137">
        <v>2.4899999999999999E-2</v>
      </c>
      <c r="DX138" s="110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31">
        <v>1.8E-3</v>
      </c>
      <c r="EL138" s="41">
        <v>1.6899999999999998E-2</v>
      </c>
      <c r="EM138" s="41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8">
        <v>1.24E-2</v>
      </c>
      <c r="DO139" s="346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38">
        <v>1.11E-2</v>
      </c>
      <c r="DV139" s="41">
        <v>6.9999999999999999E-4</v>
      </c>
      <c r="DW139" s="91">
        <v>1.3100000000000001E-2</v>
      </c>
      <c r="DX139" s="109">
        <v>1E-3</v>
      </c>
      <c r="DY139" s="93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6">
        <v>1.6000000000000001E-3</v>
      </c>
      <c r="EL139" s="16">
        <v>3.3E-3</v>
      </c>
      <c r="EM139" s="16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2">
        <v>1.6000000000000001E-3</v>
      </c>
      <c r="DO140" s="346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30">
        <v>-1.2E-2</v>
      </c>
      <c r="DV140" s="93">
        <v>-1.17E-2</v>
      </c>
      <c r="DW140" s="90">
        <v>-2.6499999999999999E-2</v>
      </c>
      <c r="DX140" s="107">
        <v>-1E-4</v>
      </c>
      <c r="DY140" s="41">
        <v>-5.8999999999999999E-3</v>
      </c>
      <c r="DZ140" s="93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7">
        <v>2.9999999999999997E-4</v>
      </c>
      <c r="EL140" s="7">
        <v>-7.4999999999999997E-3</v>
      </c>
      <c r="EM140" s="7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5">
        <v>-1.11E-2</v>
      </c>
      <c r="DO141" s="346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33">
        <v>-2.9399999999999999E-2</v>
      </c>
      <c r="DV141" s="35">
        <v>-2.2800000000000001E-2</v>
      </c>
      <c r="DW141" s="87">
        <v>-2.86E-2</v>
      </c>
      <c r="DX141" s="112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22">
        <v>-2.2000000000000001E-3</v>
      </c>
      <c r="EL141" s="93">
        <v>-8.8000000000000005E-3</v>
      </c>
      <c r="EM141" s="93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6">
        <v>-8.3900000000000002E-2</v>
      </c>
      <c r="DO142" s="346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36">
        <v>-5.3699999999999998E-2</v>
      </c>
      <c r="DV142" s="31">
        <v>-8.6199999999999999E-2</v>
      </c>
      <c r="DW142" s="92">
        <v>-8.5199999999999998E-2</v>
      </c>
      <c r="DX142" s="111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93">
        <v>-2.3999999999999998E-3</v>
      </c>
      <c r="EL142" s="22">
        <v>-1.38E-2</v>
      </c>
      <c r="EM142" s="22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7">
        <v>-8.5199999999999998E-2</v>
      </c>
      <c r="DO143" s="346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31">
        <v>-0.10580000000000001</v>
      </c>
      <c r="DV143" s="48">
        <v>-0.11609999999999999</v>
      </c>
      <c r="DW143" s="86">
        <v>-0.1338</v>
      </c>
      <c r="DX143" s="106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48">
        <v>-3.2399999999999998E-2</v>
      </c>
      <c r="EL143" s="48">
        <v>-3.73E-2</v>
      </c>
      <c r="EM143" s="48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3"/>
      <c r="DP144" s="57"/>
      <c r="DQ144" s="85"/>
      <c r="DR144" s="84"/>
      <c r="DS144" s="57"/>
      <c r="DT144" s="85"/>
      <c r="DU144" s="84"/>
      <c r="DV144" s="57"/>
      <c r="DW144" s="85"/>
      <c r="DX144" s="11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8">
        <v>2.5600000000000001E-2</v>
      </c>
      <c r="DO145" s="347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16">
        <v>0.01</v>
      </c>
      <c r="DV145" s="210">
        <v>4.2099999999999999E-2</v>
      </c>
      <c r="DW145" s="221">
        <v>1.6199999999999999E-2</v>
      </c>
      <c r="DX145" s="242">
        <v>2.9600000000000001E-2</v>
      </c>
      <c r="DY145" s="242">
        <v>2.52E-2</v>
      </c>
      <c r="DZ145" s="205">
        <v>2.7699999999999999E-2</v>
      </c>
      <c r="EA145" t="s">
        <v>62</v>
      </c>
      <c r="EK145" s="241">
        <v>2.2100000000000002E-2</v>
      </c>
      <c r="EL145" s="244">
        <v>1.8599999999999998E-2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29">
        <v>-2.0899999999999998E-2</v>
      </c>
      <c r="DO146" s="347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75">
        <v>-6.4000000000000003E-3</v>
      </c>
      <c r="DV146" s="217">
        <v>-3.39E-2</v>
      </c>
      <c r="DW146" s="204">
        <v>-1.77E-2</v>
      </c>
      <c r="DX146" s="210">
        <v>-1.83E-2</v>
      </c>
      <c r="DY146" s="245">
        <v>-0.01</v>
      </c>
      <c r="DZ146" s="204">
        <v>-1.6299999999999999E-2</v>
      </c>
      <c r="EK146" s="203">
        <v>-3.2399999999999998E-2</v>
      </c>
      <c r="EL146" s="210">
        <v>-1.1599999999999999E-2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8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  <c r="DU147" s="139"/>
      <c r="DV147" s="140"/>
      <c r="DW147" s="211">
        <v>4.9200000000000001E-2</v>
      </c>
      <c r="DZ147" s="243">
        <v>4.2599999999999999E-2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0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s="139" t="s">
        <v>62</v>
      </c>
      <c r="DV148" s="140" t="s">
        <v>62</v>
      </c>
      <c r="DW148" s="223">
        <v>-3.6600000000000001E-2</v>
      </c>
      <c r="DX148" t="s">
        <v>62</v>
      </c>
      <c r="DY148" t="s">
        <v>62</v>
      </c>
      <c r="DZ148" s="222">
        <v>-0.03</v>
      </c>
      <c r="EA148" t="s">
        <v>62</v>
      </c>
      <c r="EL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1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62">
        <v>146.32</v>
      </c>
      <c r="DV149" s="258">
        <v>147.27000000000001</v>
      </c>
      <c r="DW149" s="263">
        <v>147.72</v>
      </c>
      <c r="DX149" s="258">
        <v>147.16</v>
      </c>
      <c r="DY149" s="258">
        <v>147.34</v>
      </c>
      <c r="DZ149" s="258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58">
        <v>85.14</v>
      </c>
      <c r="EL149" s="258">
        <v>76.47</v>
      </c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0" t="s">
        <v>39</v>
      </c>
      <c r="DO150" s="348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65" t="s">
        <v>52</v>
      </c>
      <c r="DV150" s="189" t="s">
        <v>52</v>
      </c>
      <c r="DW150" s="200" t="s">
        <v>52</v>
      </c>
      <c r="DX150" s="189" t="s">
        <v>52</v>
      </c>
      <c r="DY150" s="189" t="s">
        <v>52</v>
      </c>
      <c r="DZ150" s="189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18" t="s">
        <v>70</v>
      </c>
      <c r="EL150" s="169" t="s">
        <v>67</v>
      </c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1">SUM(BS136, -BS143)</f>
        <v>3.2199999999999999E-2</v>
      </c>
      <c r="BT151" s="121">
        <f t="shared" si="351"/>
        <v>4.6799999999999994E-2</v>
      </c>
      <c r="BU151" s="180">
        <f t="shared" si="351"/>
        <v>6.4299999999999996E-2</v>
      </c>
      <c r="BV151" s="147">
        <f t="shared" si="351"/>
        <v>8.9200000000000002E-2</v>
      </c>
      <c r="BW151" s="121">
        <f t="shared" si="351"/>
        <v>8.8700000000000001E-2</v>
      </c>
      <c r="BX151" s="180">
        <f t="shared" si="351"/>
        <v>8.77E-2</v>
      </c>
      <c r="BY151" s="225">
        <f t="shared" si="351"/>
        <v>8.2400000000000001E-2</v>
      </c>
      <c r="BZ151" s="15">
        <f t="shared" si="351"/>
        <v>9.1600000000000001E-2</v>
      </c>
      <c r="CA151" s="152">
        <f t="shared" si="351"/>
        <v>9.0400000000000008E-2</v>
      </c>
      <c r="CB151" s="147">
        <f t="shared" si="351"/>
        <v>0.15129999999999999</v>
      </c>
      <c r="CC151" s="121">
        <f t="shared" si="351"/>
        <v>0.15250000000000002</v>
      </c>
      <c r="CD151" s="180">
        <f t="shared" si="351"/>
        <v>0.184</v>
      </c>
      <c r="CE151" s="147">
        <f t="shared" si="351"/>
        <v>0.1986</v>
      </c>
      <c r="CF151" s="121">
        <f t="shared" si="351"/>
        <v>0.18729999999999999</v>
      </c>
      <c r="CG151" s="180">
        <f t="shared" si="351"/>
        <v>0.19839999999999999</v>
      </c>
      <c r="CH151" s="147">
        <f t="shared" si="351"/>
        <v>0.20330000000000001</v>
      </c>
      <c r="CI151" s="121">
        <f t="shared" si="351"/>
        <v>0.2079</v>
      </c>
      <c r="CJ151" s="180">
        <f t="shared" si="351"/>
        <v>0.20080000000000001</v>
      </c>
      <c r="CK151" s="147">
        <f t="shared" si="351"/>
        <v>0.1918</v>
      </c>
      <c r="CL151" s="121">
        <f t="shared" ref="CL151:CM151" si="352">SUM(CL136, -CL143)</f>
        <v>0.21650000000000003</v>
      </c>
      <c r="CM151" s="180">
        <f t="shared" si="352"/>
        <v>0.22700000000000001</v>
      </c>
      <c r="CN151" s="147">
        <f t="shared" ref="CN151:CW151" si="353">SUM(CN136, -CN143)</f>
        <v>0.214</v>
      </c>
      <c r="CO151" s="121">
        <f t="shared" si="353"/>
        <v>0.21229999999999999</v>
      </c>
      <c r="CP151" s="180">
        <f t="shared" si="353"/>
        <v>0.2079</v>
      </c>
      <c r="CQ151" s="147">
        <f t="shared" si="353"/>
        <v>0.1575</v>
      </c>
      <c r="CR151" s="121">
        <f t="shared" si="353"/>
        <v>0.1694</v>
      </c>
      <c r="CS151" s="180">
        <f t="shared" si="353"/>
        <v>0.1953</v>
      </c>
      <c r="CT151" s="145">
        <f t="shared" si="353"/>
        <v>0.17520000000000002</v>
      </c>
      <c r="CU151" s="121">
        <f t="shared" si="353"/>
        <v>0.1759</v>
      </c>
      <c r="CV151" s="180">
        <f t="shared" si="353"/>
        <v>0.1782</v>
      </c>
      <c r="CW151" s="147">
        <f t="shared" si="353"/>
        <v>0.19940000000000002</v>
      </c>
      <c r="CX151" s="121">
        <f t="shared" ref="CX151:CY151" si="354">SUM(CX136, -CX143)</f>
        <v>0.1694</v>
      </c>
      <c r="CY151" s="180">
        <f t="shared" ref="CY151:CZ151" si="355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8">
        <f>SUM(DN136, -DN143)</f>
        <v>0.1502</v>
      </c>
      <c r="DO151" s="349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54">
        <f>SUM(DU136, -DU143)</f>
        <v>0.25219999999999998</v>
      </c>
      <c r="DV151" s="116">
        <f>SUM(DV136, -DV143)</f>
        <v>0.30459999999999998</v>
      </c>
      <c r="DW151" s="176">
        <f>SUM(DW136, -DW143)</f>
        <v>0.32619999999999999</v>
      </c>
      <c r="DX151" s="116">
        <f>SUM(DX136, -DX143)</f>
        <v>0.29630000000000001</v>
      </c>
      <c r="DY151" s="116">
        <f>SUM(DY136, -DY143)</f>
        <v>0.30780000000000002</v>
      </c>
      <c r="DZ151" s="116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56">SUM(EC136, -EC143)</f>
        <v>0</v>
      </c>
      <c r="ED151" s="6">
        <f t="shared" si="356"/>
        <v>0</v>
      </c>
      <c r="EE151" s="6">
        <f t="shared" si="356"/>
        <v>0</v>
      </c>
      <c r="EF151" s="6">
        <f t="shared" si="356"/>
        <v>0</v>
      </c>
      <c r="EG151" s="6">
        <f t="shared" si="356"/>
        <v>0</v>
      </c>
      <c r="EH151" s="6">
        <f t="shared" si="356"/>
        <v>0</v>
      </c>
      <c r="EI151" s="6">
        <f t="shared" si="356"/>
        <v>0</v>
      </c>
      <c r="EK151" s="121">
        <f>SUM(EK136, -EK143)</f>
        <v>5.45E-2</v>
      </c>
      <c r="EL151" s="209">
        <f>SUM(EL136, -EL143)</f>
        <v>6.4100000000000004E-2</v>
      </c>
      <c r="EM151" s="6">
        <f>SUM(EM138,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7">SUM(GU136, -GU143)</f>
        <v>0</v>
      </c>
      <c r="GV151" s="6">
        <f t="shared" si="357"/>
        <v>0</v>
      </c>
      <c r="GW151" s="6">
        <f t="shared" si="357"/>
        <v>0</v>
      </c>
      <c r="GX151" s="6">
        <f t="shared" si="357"/>
        <v>0</v>
      </c>
      <c r="GY151" s="6">
        <f t="shared" si="357"/>
        <v>0</v>
      </c>
      <c r="GZ151" s="6">
        <f t="shared" si="357"/>
        <v>0</v>
      </c>
      <c r="HA151" s="6">
        <f t="shared" si="357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0" t="s">
        <v>40</v>
      </c>
      <c r="DO152" s="348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65" t="s">
        <v>53</v>
      </c>
      <c r="DV152" s="189" t="s">
        <v>53</v>
      </c>
      <c r="DW152" s="200" t="s">
        <v>53</v>
      </c>
      <c r="DX152" s="189" t="s">
        <v>53</v>
      </c>
      <c r="DY152" s="189" t="s">
        <v>53</v>
      </c>
      <c r="DZ152" s="189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169" t="s">
        <v>67</v>
      </c>
      <c r="EL152" s="124" t="s">
        <v>63</v>
      </c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58">SUM(BS137, -BS143)</f>
        <v>3.0700000000000002E-2</v>
      </c>
      <c r="BT153" s="121">
        <f t="shared" si="358"/>
        <v>0.04</v>
      </c>
      <c r="BU153" s="274">
        <f t="shared" si="358"/>
        <v>5.1200000000000002E-2</v>
      </c>
      <c r="BV153" s="145">
        <f t="shared" si="358"/>
        <v>7.3599999999999999E-2</v>
      </c>
      <c r="BW153" s="117">
        <f t="shared" si="358"/>
        <v>7.8399999999999997E-2</v>
      </c>
      <c r="BX153" s="177">
        <f t="shared" si="358"/>
        <v>7.8899999999999998E-2</v>
      </c>
      <c r="BY153" s="227">
        <f t="shared" si="358"/>
        <v>7.8299999999999995E-2</v>
      </c>
      <c r="BZ153" s="94">
        <f t="shared" si="358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59">SUM(CD136, -CD142)</f>
        <v>0.16889999999999999</v>
      </c>
      <c r="CE153" s="147">
        <f t="shared" si="359"/>
        <v>0.192</v>
      </c>
      <c r="CF153" s="121">
        <f t="shared" si="359"/>
        <v>0.17859999999999998</v>
      </c>
      <c r="CG153" s="180">
        <f t="shared" si="359"/>
        <v>0.18529999999999999</v>
      </c>
      <c r="CH153" s="147">
        <f t="shared" si="359"/>
        <v>0.18770000000000001</v>
      </c>
      <c r="CI153" s="121">
        <f t="shared" si="359"/>
        <v>0.20629999999999998</v>
      </c>
      <c r="CJ153" s="180">
        <f t="shared" si="359"/>
        <v>0.2006</v>
      </c>
      <c r="CK153" s="147">
        <f t="shared" si="359"/>
        <v>0.18179999999999999</v>
      </c>
      <c r="CL153" s="121">
        <f t="shared" ref="CL153:CM153" si="360">SUM(CL136, -CL142)</f>
        <v>0.20540000000000003</v>
      </c>
      <c r="CM153" s="180">
        <f t="shared" si="360"/>
        <v>0.21290000000000001</v>
      </c>
      <c r="CN153" s="147">
        <f t="shared" ref="CN153:CW153" si="361">SUM(CN136, -CN142)</f>
        <v>0.20479999999999998</v>
      </c>
      <c r="CO153" s="121">
        <f t="shared" si="361"/>
        <v>0.1968</v>
      </c>
      <c r="CP153" s="180">
        <f t="shared" si="361"/>
        <v>0.1893</v>
      </c>
      <c r="CQ153" s="145">
        <f t="shared" si="361"/>
        <v>0.1474</v>
      </c>
      <c r="CR153" s="117">
        <f t="shared" si="361"/>
        <v>0.15039999999999998</v>
      </c>
      <c r="CS153" s="177">
        <f t="shared" si="361"/>
        <v>0.1711</v>
      </c>
      <c r="CT153" s="147">
        <f t="shared" si="361"/>
        <v>0.15210000000000001</v>
      </c>
      <c r="CU153" s="117">
        <f t="shared" si="361"/>
        <v>0.1754</v>
      </c>
      <c r="CV153" s="180">
        <f t="shared" si="361"/>
        <v>0.16689999999999999</v>
      </c>
      <c r="CW153" s="147">
        <f t="shared" si="361"/>
        <v>0.1678</v>
      </c>
      <c r="CX153" s="121">
        <f t="shared" ref="CX153:CY153" si="362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3">
        <f>SUM(DN136, -DN142)</f>
        <v>0.1489</v>
      </c>
      <c r="DO153" s="349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45">
        <f>SUM(DU136, -DU142)</f>
        <v>0.2001</v>
      </c>
      <c r="DV153" s="117">
        <f>SUM(DV136, -DV142)</f>
        <v>0.2747</v>
      </c>
      <c r="DW153" s="177">
        <f>SUM(DW136, -DW142)</f>
        <v>0.27759999999999996</v>
      </c>
      <c r="DX153" s="117">
        <f>SUM(DX136, -DX142)</f>
        <v>0.26690000000000003</v>
      </c>
      <c r="DY153" s="117">
        <f>SUM(DY136, -DY142)</f>
        <v>0.26800000000000002</v>
      </c>
      <c r="DZ153" s="117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209">
        <f>SUM(EK137, -EK143)</f>
        <v>4.36E-2</v>
      </c>
      <c r="EL153" s="117">
        <f>SUM(EL137, -EL143)</f>
        <v>5.7700000000000001E-2</v>
      </c>
      <c r="EM153" s="6">
        <f>SUM(EM138, -EM141)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4" t="s">
        <v>52</v>
      </c>
      <c r="DO154" s="348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65" t="s">
        <v>51</v>
      </c>
      <c r="DV154" s="261" t="s">
        <v>54</v>
      </c>
      <c r="DW154" s="200" t="s">
        <v>51</v>
      </c>
      <c r="DX154" s="261" t="s">
        <v>54</v>
      </c>
      <c r="DY154" s="261" t="s">
        <v>54</v>
      </c>
      <c r="DZ154" s="261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24" t="s">
        <v>63</v>
      </c>
      <c r="EL154" s="118" t="s">
        <v>70</v>
      </c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63">SUM(CD137, -CD143)</f>
        <v>0.1298</v>
      </c>
      <c r="CE155" s="147">
        <f t="shared" si="363"/>
        <v>0.1429</v>
      </c>
      <c r="CF155" s="116">
        <f t="shared" si="363"/>
        <v>0.126</v>
      </c>
      <c r="CG155" s="176">
        <f t="shared" si="363"/>
        <v>0.12959999999999999</v>
      </c>
      <c r="CH155" s="145">
        <f t="shared" si="363"/>
        <v>0.1366</v>
      </c>
      <c r="CI155" s="121">
        <f t="shared" si="363"/>
        <v>0.14180000000000001</v>
      </c>
      <c r="CJ155" s="177">
        <f t="shared" si="363"/>
        <v>0.14780000000000001</v>
      </c>
      <c r="CK155" s="145">
        <f t="shared" si="363"/>
        <v>0.13750000000000001</v>
      </c>
      <c r="CL155" s="117">
        <f t="shared" ref="CL155:CM155" si="364">SUM(CL137, -CL143)</f>
        <v>0.1341</v>
      </c>
      <c r="CM155" s="177">
        <f t="shared" si="364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65">SUM(CR136, -CR141)</f>
        <v>0.11309999999999999</v>
      </c>
      <c r="CS155" s="180">
        <f t="shared" si="365"/>
        <v>0.1384</v>
      </c>
      <c r="CT155" s="147">
        <f t="shared" si="365"/>
        <v>0.1246</v>
      </c>
      <c r="CU155" s="121">
        <f t="shared" si="365"/>
        <v>0.1623</v>
      </c>
      <c r="CV155" s="177">
        <f t="shared" si="365"/>
        <v>0.13750000000000001</v>
      </c>
      <c r="CW155" s="145">
        <f t="shared" si="365"/>
        <v>0.1278</v>
      </c>
      <c r="CX155" s="117">
        <f t="shared" ref="CX155:CY155" si="366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5">
        <f>SUM(DN137, -DN143)</f>
        <v>0.13969999999999999</v>
      </c>
      <c r="DO155" s="349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47">
        <f>SUM(DU136, -DU141)</f>
        <v>0.17580000000000001</v>
      </c>
      <c r="DV155" s="119">
        <f>SUM(DV136, -DV141)</f>
        <v>0.21129999999999999</v>
      </c>
      <c r="DW155" s="180">
        <f>SUM(DW136, -DW141)</f>
        <v>0.22099999999999997</v>
      </c>
      <c r="DX155" s="119">
        <f>SUM(DX136, -DX141)</f>
        <v>0.20910000000000001</v>
      </c>
      <c r="DY155" s="119">
        <f>SUM(DY136, -DY141)</f>
        <v>0.21890000000000001</v>
      </c>
      <c r="DZ155" s="119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17">
        <f>SUM(EK138, -EK143)</f>
        <v>3.4200000000000001E-2</v>
      </c>
      <c r="EL155" s="121">
        <f>SUM(EL138, -EL143)</f>
        <v>5.4199999999999998E-2</v>
      </c>
      <c r="EM155" s="6">
        <f>SUM(EM136,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4" t="s">
        <v>53</v>
      </c>
      <c r="DO156" s="348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65" t="s">
        <v>55</v>
      </c>
      <c r="DV156" s="189" t="s">
        <v>51</v>
      </c>
      <c r="DW156" s="264" t="s">
        <v>54</v>
      </c>
      <c r="DX156" s="189" t="s">
        <v>55</v>
      </c>
      <c r="DY156" s="189" t="s">
        <v>55</v>
      </c>
      <c r="DZ156" s="120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23" t="s">
        <v>46</v>
      </c>
      <c r="EL156" s="123" t="s">
        <v>46</v>
      </c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8">
        <f>SUM(DN137, -DN142)</f>
        <v>0.1384</v>
      </c>
      <c r="DO157" s="349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49">
        <f>SUM(DU136, -DU140)</f>
        <v>0.15840000000000001</v>
      </c>
      <c r="DV157" s="121">
        <f>SUM(DV136, -DV140)</f>
        <v>0.20019999999999999</v>
      </c>
      <c r="DW157" s="179">
        <f>SUM(DW136, -DW140)</f>
        <v>0.21889999999999998</v>
      </c>
      <c r="DX157" s="119">
        <f>SUM(DX136, -DX140)</f>
        <v>0.17419999999999999</v>
      </c>
      <c r="DY157" s="119">
        <f>SUM(DY136, -DY140)</f>
        <v>0.1802</v>
      </c>
      <c r="DZ157" s="117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7">SUM(EC142, -EC153)</f>
        <v>0</v>
      </c>
      <c r="ED157" s="6">
        <f t="shared" si="367"/>
        <v>0</v>
      </c>
      <c r="EE157" s="6">
        <f t="shared" si="367"/>
        <v>0</v>
      </c>
      <c r="EF157" s="6">
        <f t="shared" si="367"/>
        <v>0</v>
      </c>
      <c r="EG157" s="6">
        <f t="shared" si="367"/>
        <v>0</v>
      </c>
      <c r="EH157" s="6">
        <f t="shared" si="367"/>
        <v>0</v>
      </c>
      <c r="EI157" s="6">
        <f t="shared" si="367"/>
        <v>0</v>
      </c>
      <c r="EK157" s="248">
        <f>SUM(EK139, -EK143)</f>
        <v>3.3999999999999996E-2</v>
      </c>
      <c r="EL157" s="248">
        <f>SUM(EL139, -EL143)</f>
        <v>4.0599999999999997E-2</v>
      </c>
      <c r="EM157" s="6">
        <f>SUM(EM141,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8">SUM(GU142, -GU153)</f>
        <v>0</v>
      </c>
      <c r="GV157" s="6">
        <f t="shared" si="368"/>
        <v>0</v>
      </c>
      <c r="GW157" s="6">
        <f t="shared" si="368"/>
        <v>0</v>
      </c>
      <c r="GX157" s="6">
        <f t="shared" si="368"/>
        <v>0</v>
      </c>
      <c r="GY157" s="6">
        <f t="shared" si="368"/>
        <v>0</v>
      </c>
      <c r="GZ157" s="6">
        <f t="shared" si="368"/>
        <v>0</v>
      </c>
      <c r="HA157" s="6">
        <f t="shared" si="368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2" t="s">
        <v>70</v>
      </c>
      <c r="DO158" s="348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162" t="s">
        <v>54</v>
      </c>
      <c r="DV158" s="189" t="s">
        <v>55</v>
      </c>
      <c r="DW158" s="200" t="s">
        <v>55</v>
      </c>
      <c r="DX158" s="189" t="s">
        <v>51</v>
      </c>
      <c r="DY158" s="123" t="s">
        <v>46</v>
      </c>
      <c r="DZ158" s="123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20" t="s">
        <v>39</v>
      </c>
      <c r="EL158" s="353" t="s">
        <v>54</v>
      </c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3">
        <f>SUM(DN138, -DN143)</f>
        <v>0.13189999999999999</v>
      </c>
      <c r="DO159" s="349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49">
        <f>SUM(DU136, -DU139)</f>
        <v>0.1353</v>
      </c>
      <c r="DV159" s="119">
        <f>SUM(DV136, -DV139)</f>
        <v>0.18779999999999999</v>
      </c>
      <c r="DW159" s="179">
        <f>SUM(DW136, -DW139)</f>
        <v>0.17929999999999999</v>
      </c>
      <c r="DX159" s="121">
        <f>SUM(DX136, -DX139)</f>
        <v>0.1731</v>
      </c>
      <c r="DY159" s="248">
        <f>SUM(DY137, -DY143)</f>
        <v>0.1787</v>
      </c>
      <c r="DZ159" s="248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17">
        <f>SUM(EK140, -EK143)</f>
        <v>3.27E-2</v>
      </c>
      <c r="EL159" s="119">
        <f>SUM(EL136, -EL142)</f>
        <v>4.0599999999999997E-2</v>
      </c>
      <c r="EM159" s="6">
        <f>SUM(EM141,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2" t="s">
        <v>65</v>
      </c>
      <c r="DO160" s="348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59" t="s">
        <v>39</v>
      </c>
      <c r="DV160" s="189" t="s">
        <v>44</v>
      </c>
      <c r="DW160" s="181" t="s">
        <v>39</v>
      </c>
      <c r="DX160" s="120" t="s">
        <v>39</v>
      </c>
      <c r="DY160" s="120" t="s">
        <v>39</v>
      </c>
      <c r="DZ160" s="120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89" t="s">
        <v>52</v>
      </c>
      <c r="EL160" s="169" t="s">
        <v>59</v>
      </c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3">
        <f>SUM(DN138, -DN142)</f>
        <v>0.13059999999999999</v>
      </c>
      <c r="DO161" s="349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45">
        <f>SUM(DU137, -DU143)</f>
        <v>0.1336</v>
      </c>
      <c r="DV161" s="121">
        <f>SUM(DV136, -DV138)</f>
        <v>0.16839999999999999</v>
      </c>
      <c r="DW161" s="177">
        <f>SUM(DW137, -DW143)</f>
        <v>0.17749999999999999</v>
      </c>
      <c r="DX161" s="117">
        <f>SUM(DX137, -DX143)</f>
        <v>0.16420000000000001</v>
      </c>
      <c r="DY161" s="117">
        <f>SUM(DY138, -DY143)</f>
        <v>0.16550000000000001</v>
      </c>
      <c r="DZ161" s="121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16">
        <f>SUM(EK141, -EK143)</f>
        <v>3.0199999999999998E-2</v>
      </c>
      <c r="EL161" s="116">
        <f>SUM(EL136, -EL141)</f>
        <v>3.56E-2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2" t="s">
        <v>46</v>
      </c>
      <c r="DO162" s="348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65" t="s">
        <v>44</v>
      </c>
      <c r="DV162" s="189" t="s">
        <v>37</v>
      </c>
      <c r="DW162" s="200" t="s">
        <v>44</v>
      </c>
      <c r="DX162" s="123" t="s">
        <v>46</v>
      </c>
      <c r="DY162" s="122" t="s">
        <v>57</v>
      </c>
      <c r="DZ162" s="118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22" t="s">
        <v>57</v>
      </c>
      <c r="EL162" s="169" t="s">
        <v>41</v>
      </c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3">
        <f>SUM(DN139, -DN143)</f>
        <v>9.7599999999999992E-2</v>
      </c>
      <c r="DO163" s="349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47">
        <f>SUM(DU136, -DU138)</f>
        <v>0.1308</v>
      </c>
      <c r="DV163" s="121">
        <f>SUM(DV136, -DV137)</f>
        <v>0.161</v>
      </c>
      <c r="DW163" s="180">
        <f>SUM(DW136, -DW138)</f>
        <v>0.16749999999999998</v>
      </c>
      <c r="DX163" s="248">
        <f>SUM(DX138, -DX143)</f>
        <v>0.1552</v>
      </c>
      <c r="DY163" s="117">
        <f>SUM(DY139, -DY143)</f>
        <v>0.15970000000000001</v>
      </c>
      <c r="DZ163" s="121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69">SUM(EC152, -EC159)</f>
        <v>0</v>
      </c>
      <c r="ED163" s="6">
        <f t="shared" si="369"/>
        <v>0</v>
      </c>
      <c r="EE163" s="6">
        <f t="shared" si="369"/>
        <v>0</v>
      </c>
      <c r="EF163" s="6">
        <f t="shared" si="369"/>
        <v>0</v>
      </c>
      <c r="EG163" s="6">
        <f t="shared" si="369"/>
        <v>0</v>
      </c>
      <c r="EH163" s="6">
        <f t="shared" si="369"/>
        <v>0</v>
      </c>
      <c r="EI163" s="6">
        <f t="shared" si="369"/>
        <v>0</v>
      </c>
      <c r="EK163" s="117">
        <f>SUM(EK142, -EK143)</f>
        <v>0.03</v>
      </c>
      <c r="EL163" s="121">
        <f>SUM(EL136, -EL140)</f>
        <v>3.4299999999999997E-2</v>
      </c>
      <c r="EM163" s="6">
        <f t="shared" ref="EM163:EP163" si="370">SUM(EM152, -EM159)</f>
        <v>0</v>
      </c>
      <c r="EN163" s="6">
        <f t="shared" si="370"/>
        <v>0</v>
      </c>
      <c r="EO163" s="6">
        <f t="shared" si="370"/>
        <v>0</v>
      </c>
      <c r="EP163" s="6">
        <f t="shared" si="370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1">SUM(ES152, -ES159)</f>
        <v>0</v>
      </c>
      <c r="ET163" s="6">
        <f t="shared" si="371"/>
        <v>0</v>
      </c>
      <c r="EU163" s="6">
        <f t="shared" si="371"/>
        <v>0</v>
      </c>
      <c r="EV163" s="6">
        <f t="shared" si="371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72">SUM(EY152, -EY159)</f>
        <v>0</v>
      </c>
      <c r="EZ163" s="6">
        <f t="shared" si="372"/>
        <v>0</v>
      </c>
      <c r="FA163" s="6">
        <f t="shared" si="372"/>
        <v>0</v>
      </c>
      <c r="FB163" s="6">
        <f t="shared" si="372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73">SUM(FE152, -FE159)</f>
        <v>0</v>
      </c>
      <c r="FF163" s="6">
        <f t="shared" si="373"/>
        <v>0</v>
      </c>
      <c r="FG163" s="6">
        <f t="shared" si="373"/>
        <v>0</v>
      </c>
      <c r="FH163" s="6">
        <f t="shared" si="373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74">SUM(FK152, -FK159)</f>
        <v>0</v>
      </c>
      <c r="FL163" s="6">
        <f t="shared" si="374"/>
        <v>0</v>
      </c>
      <c r="FM163" s="6">
        <f t="shared" si="374"/>
        <v>0</v>
      </c>
      <c r="FN163" s="6">
        <f t="shared" si="374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75">SUM(FQ152, -FQ159)</f>
        <v>0</v>
      </c>
      <c r="FR163" s="6">
        <f t="shared" si="375"/>
        <v>0</v>
      </c>
      <c r="FS163" s="6">
        <f t="shared" si="375"/>
        <v>0</v>
      </c>
      <c r="FT163" s="6">
        <f t="shared" si="375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6">SUM(FW152, -FW159)</f>
        <v>0</v>
      </c>
      <c r="FX163" s="6">
        <f t="shared" si="376"/>
        <v>0</v>
      </c>
      <c r="FY163" s="6">
        <f t="shared" si="376"/>
        <v>0</v>
      </c>
      <c r="FZ163" s="6">
        <f t="shared" si="376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7">SUM(GC152, -GC159)</f>
        <v>0</v>
      </c>
      <c r="GD163" s="6">
        <f t="shared" si="377"/>
        <v>0</v>
      </c>
      <c r="GE163" s="6">
        <f t="shared" si="377"/>
        <v>0</v>
      </c>
      <c r="GF163" s="6">
        <f t="shared" si="377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78">SUM(GI152, -GI159)</f>
        <v>0</v>
      </c>
      <c r="GJ163" s="6">
        <f t="shared" si="378"/>
        <v>0</v>
      </c>
      <c r="GK163" s="6">
        <f t="shared" si="378"/>
        <v>0</v>
      </c>
      <c r="GL163" s="6">
        <f t="shared" si="378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79">SUM(GO152, -GO159)</f>
        <v>0</v>
      </c>
      <c r="GP163" s="6">
        <f t="shared" si="379"/>
        <v>0</v>
      </c>
      <c r="GQ163" s="6">
        <f t="shared" si="379"/>
        <v>0</v>
      </c>
      <c r="GR163" s="6">
        <f t="shared" si="379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0">SUM(GU152, -GU159)</f>
        <v>0</v>
      </c>
      <c r="GV163" s="6">
        <f t="shared" si="380"/>
        <v>0</v>
      </c>
      <c r="GW163" s="6">
        <f t="shared" si="380"/>
        <v>0</v>
      </c>
      <c r="GX163" s="6">
        <f t="shared" si="380"/>
        <v>0</v>
      </c>
      <c r="GY163" s="6">
        <f t="shared" si="380"/>
        <v>0</v>
      </c>
      <c r="GZ163" s="6">
        <f t="shared" si="380"/>
        <v>0</v>
      </c>
      <c r="HA163" s="6">
        <f t="shared" si="380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2" t="s">
        <v>47</v>
      </c>
      <c r="DO164" s="348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55" t="s">
        <v>46</v>
      </c>
      <c r="DV164" s="120" t="s">
        <v>39</v>
      </c>
      <c r="DW164" s="184" t="s">
        <v>46</v>
      </c>
      <c r="DX164" s="189" t="s">
        <v>44</v>
      </c>
      <c r="DY164" s="189" t="s">
        <v>51</v>
      </c>
      <c r="DZ164" s="189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18" t="s">
        <v>60</v>
      </c>
      <c r="EL164" s="124" t="s">
        <v>53</v>
      </c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3">
        <f>SUM(DN139, -DN142)</f>
        <v>9.6299999999999997E-2</v>
      </c>
      <c r="DO165" s="349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7">
        <f>SUM(DU138, -DU143)</f>
        <v>0.12140000000000001</v>
      </c>
      <c r="DV165" s="117">
        <f>SUM(DV137, -DV143)</f>
        <v>0.14360000000000001</v>
      </c>
      <c r="DW165" s="274">
        <f>SUM(DW138, -DW143)</f>
        <v>0.15870000000000001</v>
      </c>
      <c r="DX165" s="121">
        <f>SUM(DX136, -DX138)</f>
        <v>0.1411</v>
      </c>
      <c r="DY165" s="121">
        <f>SUM(DY136, -DY139)</f>
        <v>0.14810000000000001</v>
      </c>
      <c r="DZ165" s="121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21">
        <f>SUM(EK136, -EK142)</f>
        <v>2.4500000000000001E-2</v>
      </c>
      <c r="EL165" s="117">
        <f>SUM(EL137, -EL142)</f>
        <v>3.4200000000000001E-2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1" t="s">
        <v>57</v>
      </c>
      <c r="DO166" s="348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65" t="s">
        <v>37</v>
      </c>
      <c r="DV166" s="123" t="s">
        <v>46</v>
      </c>
      <c r="DW166" s="200" t="s">
        <v>37</v>
      </c>
      <c r="DX166" s="120" t="s">
        <v>40</v>
      </c>
      <c r="DY166" s="189" t="s">
        <v>37</v>
      </c>
      <c r="DZ166" s="122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18" t="s">
        <v>55</v>
      </c>
      <c r="EL166" s="118" t="s">
        <v>55</v>
      </c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8">
        <f>SUM(DN140, -DN143)</f>
        <v>8.6800000000000002E-2</v>
      </c>
      <c r="DO167" s="349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47">
        <f>SUM(DU136, -DU137)</f>
        <v>0.11860000000000001</v>
      </c>
      <c r="DV167" s="248">
        <f>SUM(DV138, -DV143)</f>
        <v>0.13619999999999999</v>
      </c>
      <c r="DW167" s="180">
        <f>SUM(DW136, -DW137)</f>
        <v>0.1487</v>
      </c>
      <c r="DX167" s="121">
        <f>SUM(DX137, -DX142)</f>
        <v>0.1348</v>
      </c>
      <c r="DY167" s="121">
        <f>SUM(DY136, -DY138)</f>
        <v>0.14230000000000001</v>
      </c>
      <c r="DZ167" s="117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19">
        <f>SUM(EK136, -EK141)</f>
        <v>2.4300000000000002E-2</v>
      </c>
      <c r="EL167" s="119">
        <f>SUM(EL138, -EL142)</f>
        <v>3.0699999999999998E-2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1" t="s">
        <v>84</v>
      </c>
      <c r="DO168" s="348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201" t="s">
        <v>67</v>
      </c>
      <c r="DV168" s="118" t="s">
        <v>70</v>
      </c>
      <c r="DW168" s="178" t="s">
        <v>70</v>
      </c>
      <c r="DX168" s="189" t="s">
        <v>37</v>
      </c>
      <c r="DY168" s="123" t="s">
        <v>47</v>
      </c>
      <c r="DZ168" s="123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18" t="s">
        <v>42</v>
      </c>
      <c r="EL168" s="120" t="s">
        <v>39</v>
      </c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8">
        <f>SUM(DN140, -DN142)</f>
        <v>8.5500000000000007E-2</v>
      </c>
      <c r="DO169" s="349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167">
        <f>SUM(DU139, -DU143)</f>
        <v>0.1169</v>
      </c>
      <c r="DV169" s="121">
        <f>SUM(DV139, -DV143)</f>
        <v>0.1168</v>
      </c>
      <c r="DW169" s="180">
        <f>SUM(DW139, -DW143)</f>
        <v>0.1469</v>
      </c>
      <c r="DX169" s="121">
        <f>SUM(DX136, -DX137)</f>
        <v>0.1321</v>
      </c>
      <c r="DY169" s="121">
        <f>SUM(DY137, -DY142)</f>
        <v>0.1389</v>
      </c>
      <c r="DZ169" s="121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81">SUM(EC158, -EC165)</f>
        <v>0</v>
      </c>
      <c r="ED169" s="6">
        <f t="shared" si="381"/>
        <v>0</v>
      </c>
      <c r="EE169" s="6">
        <f t="shared" si="381"/>
        <v>0</v>
      </c>
      <c r="EF169" s="6">
        <f t="shared" si="381"/>
        <v>0</v>
      </c>
      <c r="EG169" s="6">
        <f t="shared" si="381"/>
        <v>0</v>
      </c>
      <c r="EH169" s="6">
        <f t="shared" si="381"/>
        <v>0</v>
      </c>
      <c r="EI169" s="6">
        <f t="shared" si="381"/>
        <v>0</v>
      </c>
      <c r="EK169" s="121">
        <f>SUM(EK136, -EK140)</f>
        <v>2.18E-2</v>
      </c>
      <c r="EL169" s="117">
        <f>SUM(EL140, -EL143)</f>
        <v>2.98E-2</v>
      </c>
      <c r="EM169" s="6">
        <f t="shared" ref="EM169:EP169" si="382">SUM(EM158, -EM165)</f>
        <v>0</v>
      </c>
      <c r="EN169" s="6">
        <f t="shared" si="382"/>
        <v>0</v>
      </c>
      <c r="EO169" s="6">
        <f t="shared" si="382"/>
        <v>0</v>
      </c>
      <c r="EP169" s="6">
        <f t="shared" si="382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83">SUM(ES158, -ES165)</f>
        <v>0</v>
      </c>
      <c r="ET169" s="6">
        <f t="shared" si="383"/>
        <v>0</v>
      </c>
      <c r="EU169" s="6">
        <f t="shared" si="383"/>
        <v>0</v>
      </c>
      <c r="EV169" s="6">
        <f t="shared" si="383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84">SUM(EY158, -EY165)</f>
        <v>0</v>
      </c>
      <c r="EZ169" s="6">
        <f t="shared" si="384"/>
        <v>0</v>
      </c>
      <c r="FA169" s="6">
        <f t="shared" si="384"/>
        <v>0</v>
      </c>
      <c r="FB169" s="6">
        <f t="shared" si="384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85">SUM(FE158, -FE165)</f>
        <v>0</v>
      </c>
      <c r="FF169" s="6">
        <f t="shared" si="385"/>
        <v>0</v>
      </c>
      <c r="FG169" s="6">
        <f t="shared" si="385"/>
        <v>0</v>
      </c>
      <c r="FH169" s="6">
        <f t="shared" si="385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86">SUM(FK158, -FK165)</f>
        <v>0</v>
      </c>
      <c r="FL169" s="6">
        <f t="shared" si="386"/>
        <v>0</v>
      </c>
      <c r="FM169" s="6">
        <f t="shared" si="386"/>
        <v>0</v>
      </c>
      <c r="FN169" s="6">
        <f t="shared" si="386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87">SUM(FQ158, -FQ165)</f>
        <v>0</v>
      </c>
      <c r="FR169" s="6">
        <f t="shared" si="387"/>
        <v>0</v>
      </c>
      <c r="FS169" s="6">
        <f t="shared" si="387"/>
        <v>0</v>
      </c>
      <c r="FT169" s="6">
        <f t="shared" si="387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88">SUM(FW158, -FW165)</f>
        <v>0</v>
      </c>
      <c r="FX169" s="6">
        <f t="shared" si="388"/>
        <v>0</v>
      </c>
      <c r="FY169" s="6">
        <f t="shared" si="388"/>
        <v>0</v>
      </c>
      <c r="FZ169" s="6">
        <f t="shared" si="388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89">SUM(GC158, -GC165)</f>
        <v>0</v>
      </c>
      <c r="GD169" s="6">
        <f t="shared" si="389"/>
        <v>0</v>
      </c>
      <c r="GE169" s="6">
        <f t="shared" si="389"/>
        <v>0</v>
      </c>
      <c r="GF169" s="6">
        <f t="shared" si="389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0">SUM(GI158, -GI165)</f>
        <v>0</v>
      </c>
      <c r="GJ169" s="6">
        <f t="shared" si="390"/>
        <v>0</v>
      </c>
      <c r="GK169" s="6">
        <f t="shared" si="390"/>
        <v>0</v>
      </c>
      <c r="GL169" s="6">
        <f t="shared" si="390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91">SUM(GO158, -GO165)</f>
        <v>0</v>
      </c>
      <c r="GP169" s="6">
        <f t="shared" si="391"/>
        <v>0</v>
      </c>
      <c r="GQ169" s="6">
        <f t="shared" si="391"/>
        <v>0</v>
      </c>
      <c r="GR169" s="6">
        <f t="shared" si="391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92">SUM(GU158, -GU165)</f>
        <v>0</v>
      </c>
      <c r="GV169" s="6">
        <f t="shared" si="392"/>
        <v>0</v>
      </c>
      <c r="GW169" s="6">
        <f t="shared" si="392"/>
        <v>0</v>
      </c>
      <c r="GX169" s="6">
        <f t="shared" si="392"/>
        <v>0</v>
      </c>
      <c r="GY169" s="6">
        <f t="shared" si="392"/>
        <v>0</v>
      </c>
      <c r="GZ169" s="6">
        <f t="shared" si="392"/>
        <v>0</v>
      </c>
      <c r="HA169" s="6">
        <f t="shared" si="392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0" t="s">
        <v>41</v>
      </c>
      <c r="DO170" s="348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43" t="s">
        <v>70</v>
      </c>
      <c r="DV170" s="120" t="s">
        <v>40</v>
      </c>
      <c r="DW170" s="181" t="s">
        <v>40</v>
      </c>
      <c r="DX170" s="123" t="s">
        <v>47</v>
      </c>
      <c r="DY170" s="189" t="s">
        <v>44</v>
      </c>
      <c r="DZ170" s="189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18" t="s">
        <v>49</v>
      </c>
      <c r="EL170" s="124" t="s">
        <v>84</v>
      </c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3">
        <f>SUM(DN136, -DN141)</f>
        <v>7.6100000000000001E-2</v>
      </c>
      <c r="DO171" s="349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47">
        <f>SUM(DU140, -DU143)</f>
        <v>9.3800000000000008E-2</v>
      </c>
      <c r="DV171" s="121">
        <f>SUM(DV137, -DV142)</f>
        <v>0.1137</v>
      </c>
      <c r="DW171" s="180">
        <f>SUM(DW137, -DW142)</f>
        <v>0.12890000000000001</v>
      </c>
      <c r="DX171" s="121">
        <f>SUM(DX138, -DX142)</f>
        <v>0.1258</v>
      </c>
      <c r="DY171" s="121">
        <f>SUM(DY136, -DY137)</f>
        <v>0.12910000000000002</v>
      </c>
      <c r="DZ171" s="119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21">
        <f>SUM(EK136, -EK139)</f>
        <v>2.0500000000000001E-2</v>
      </c>
      <c r="EL171" s="117">
        <f>SUM(EL137, -EL141)</f>
        <v>2.9200000000000004E-2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6" t="s">
        <v>67</v>
      </c>
      <c r="DO172" s="348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59" t="s">
        <v>40</v>
      </c>
      <c r="DV172" s="123" t="s">
        <v>47</v>
      </c>
      <c r="DW172" s="184" t="s">
        <v>47</v>
      </c>
      <c r="DX172" s="122" t="s">
        <v>57</v>
      </c>
      <c r="DY172" s="118" t="s">
        <v>70</v>
      </c>
      <c r="DZ172" s="118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18" t="s">
        <v>65</v>
      </c>
      <c r="EL172" s="122" t="s">
        <v>57</v>
      </c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39">
        <f>SUM(DN141, -DN143)</f>
        <v>7.4099999999999999E-2</v>
      </c>
      <c r="DO173" s="349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47">
        <f>SUM(DU137, -DU142)</f>
        <v>8.1499999999999989E-2</v>
      </c>
      <c r="DV173" s="121">
        <f>SUM(DV138, -DV142)</f>
        <v>0.10630000000000001</v>
      </c>
      <c r="DW173" s="180">
        <f>SUM(DW138, -DW142)</f>
        <v>0.1101</v>
      </c>
      <c r="DX173" s="117">
        <f>SUM(DX139, -DX143)</f>
        <v>0.1232</v>
      </c>
      <c r="DY173" s="121">
        <f>SUM(DY140, -DY143)</f>
        <v>0.12760000000000002</v>
      </c>
      <c r="DZ173" s="121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21">
        <f>SUM(EK136, -EK138)</f>
        <v>2.0300000000000002E-2</v>
      </c>
      <c r="EL173" s="117">
        <f>SUM(EL141, -EL143)</f>
        <v>2.8499999999999998E-2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6" t="s">
        <v>64</v>
      </c>
      <c r="DO174" s="348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57" t="s">
        <v>57</v>
      </c>
      <c r="DV174" s="122" t="s">
        <v>57</v>
      </c>
      <c r="DW174" s="187" t="s">
        <v>67</v>
      </c>
      <c r="DX174" s="118" t="s">
        <v>70</v>
      </c>
      <c r="DY174" s="120" t="s">
        <v>40</v>
      </c>
      <c r="DZ174" s="189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169" t="s">
        <v>59</v>
      </c>
      <c r="EL174" s="124" t="s">
        <v>40</v>
      </c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3">
        <f>SUM(DN141, -DN142)</f>
        <v>7.2800000000000004E-2</v>
      </c>
      <c r="DO175" s="349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45">
        <f>SUM(DU141, -DU143)</f>
        <v>7.640000000000001E-2</v>
      </c>
      <c r="DV175" s="117">
        <f>SUM(DV140, -DV143)</f>
        <v>0.10439999999999999</v>
      </c>
      <c r="DW175" s="188">
        <f>SUM(DW140, -DW143)</f>
        <v>0.10730000000000001</v>
      </c>
      <c r="DX175" s="121">
        <f>SUM(DX140, -DX143)</f>
        <v>0.1221</v>
      </c>
      <c r="DY175" s="121">
        <f>SUM(DY138, -DY142)</f>
        <v>0.12570000000000001</v>
      </c>
      <c r="DZ175" s="121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393">SUM(EC164, -EC171)</f>
        <v>0</v>
      </c>
      <c r="ED175" s="6">
        <f t="shared" si="393"/>
        <v>0</v>
      </c>
      <c r="EE175" s="6">
        <f t="shared" si="393"/>
        <v>0</v>
      </c>
      <c r="EF175" s="6">
        <f t="shared" si="393"/>
        <v>0</v>
      </c>
      <c r="EG175" s="6">
        <f t="shared" si="393"/>
        <v>0</v>
      </c>
      <c r="EH175" s="6">
        <f t="shared" si="393"/>
        <v>0</v>
      </c>
      <c r="EI175" s="6">
        <f t="shared" si="393"/>
        <v>0</v>
      </c>
      <c r="EK175" s="116">
        <f>SUM(EK137, -EK142)</f>
        <v>1.3599999999999999E-2</v>
      </c>
      <c r="EL175" s="121">
        <f>SUM(EL137, -EL140)</f>
        <v>2.7900000000000001E-2</v>
      </c>
      <c r="EM175" s="6">
        <f t="shared" ref="EM175:EP175" si="394">SUM(EM164, -EM171)</f>
        <v>0</v>
      </c>
      <c r="EN175" s="6">
        <f t="shared" si="394"/>
        <v>0</v>
      </c>
      <c r="EO175" s="6">
        <f t="shared" si="394"/>
        <v>0</v>
      </c>
      <c r="EP175" s="6">
        <f t="shared" si="39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395">SUM(ES164, -ES171)</f>
        <v>0</v>
      </c>
      <c r="ET175" s="6">
        <f t="shared" si="395"/>
        <v>0</v>
      </c>
      <c r="EU175" s="6">
        <f t="shared" si="395"/>
        <v>0</v>
      </c>
      <c r="EV175" s="6">
        <f t="shared" si="39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396">SUM(EY164, -EY171)</f>
        <v>0</v>
      </c>
      <c r="EZ175" s="6">
        <f t="shared" si="396"/>
        <v>0</v>
      </c>
      <c r="FA175" s="6">
        <f t="shared" si="396"/>
        <v>0</v>
      </c>
      <c r="FB175" s="6">
        <f t="shared" si="39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397">SUM(FE164, -FE171)</f>
        <v>0</v>
      </c>
      <c r="FF175" s="6">
        <f t="shared" si="397"/>
        <v>0</v>
      </c>
      <c r="FG175" s="6">
        <f t="shared" si="397"/>
        <v>0</v>
      </c>
      <c r="FH175" s="6">
        <f t="shared" si="39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398">SUM(FK164, -FK171)</f>
        <v>0</v>
      </c>
      <c r="FL175" s="6">
        <f t="shared" si="398"/>
        <v>0</v>
      </c>
      <c r="FM175" s="6">
        <f t="shared" si="398"/>
        <v>0</v>
      </c>
      <c r="FN175" s="6">
        <f t="shared" si="39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399">SUM(FQ164, -FQ171)</f>
        <v>0</v>
      </c>
      <c r="FR175" s="6">
        <f t="shared" si="399"/>
        <v>0</v>
      </c>
      <c r="FS175" s="6">
        <f t="shared" si="399"/>
        <v>0</v>
      </c>
      <c r="FT175" s="6">
        <f t="shared" si="39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00">SUM(FW164, -FW171)</f>
        <v>0</v>
      </c>
      <c r="FX175" s="6">
        <f t="shared" si="400"/>
        <v>0</v>
      </c>
      <c r="FY175" s="6">
        <f t="shared" si="400"/>
        <v>0</v>
      </c>
      <c r="FZ175" s="6">
        <f t="shared" si="40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01">SUM(GC164, -GC171)</f>
        <v>0</v>
      </c>
      <c r="GD175" s="6">
        <f t="shared" si="401"/>
        <v>0</v>
      </c>
      <c r="GE175" s="6">
        <f t="shared" si="401"/>
        <v>0</v>
      </c>
      <c r="GF175" s="6">
        <f t="shared" si="40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02">SUM(GI164, -GI171)</f>
        <v>0</v>
      </c>
      <c r="GJ175" s="6">
        <f t="shared" si="402"/>
        <v>0</v>
      </c>
      <c r="GK175" s="6">
        <f t="shared" si="402"/>
        <v>0</v>
      </c>
      <c r="GL175" s="6">
        <f t="shared" si="40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03">SUM(GO164, -GO171)</f>
        <v>0</v>
      </c>
      <c r="GP175" s="6">
        <f t="shared" si="403"/>
        <v>0</v>
      </c>
      <c r="GQ175" s="6">
        <f t="shared" si="403"/>
        <v>0</v>
      </c>
      <c r="GR175" s="6">
        <f t="shared" si="40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04">SUM(GU164, -GU171)</f>
        <v>0</v>
      </c>
      <c r="GV175" s="6">
        <f t="shared" si="404"/>
        <v>0</v>
      </c>
      <c r="GW175" s="6">
        <f t="shared" si="404"/>
        <v>0</v>
      </c>
      <c r="GX175" s="6">
        <f t="shared" si="404"/>
        <v>0</v>
      </c>
      <c r="GY175" s="6">
        <f t="shared" si="404"/>
        <v>0</v>
      </c>
      <c r="GZ175" s="6">
        <f t="shared" si="404"/>
        <v>0</v>
      </c>
      <c r="HA175" s="6">
        <f t="shared" si="40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4" t="s">
        <v>54</v>
      </c>
      <c r="DO176" s="348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55" t="s">
        <v>47</v>
      </c>
      <c r="DV176" s="169" t="s">
        <v>67</v>
      </c>
      <c r="DW176" s="185" t="s">
        <v>57</v>
      </c>
      <c r="DX176" s="122" t="s">
        <v>84</v>
      </c>
      <c r="DY176" s="122" t="s">
        <v>84</v>
      </c>
      <c r="DZ176" s="122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8" t="s">
        <v>60</v>
      </c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1">
        <f>SUM(DN137, -DN141)</f>
        <v>6.5600000000000006E-2</v>
      </c>
      <c r="DO177" s="349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47">
        <f>SUM(DU138, -DU142)</f>
        <v>6.93E-2</v>
      </c>
      <c r="DV177" s="209">
        <f>SUM(DV141, -DV143)</f>
        <v>9.3299999999999994E-2</v>
      </c>
      <c r="DW177" s="177">
        <f>SUM(DW141, -DW143)</f>
        <v>0.1052</v>
      </c>
      <c r="DX177" s="117">
        <f>SUM(DX139, -DX142)</f>
        <v>9.3799999999999994E-2</v>
      </c>
      <c r="DY177" s="117">
        <f>SUM(DY139, -DY142)</f>
        <v>0.11990000000000001</v>
      </c>
      <c r="DZ177" s="117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19">
        <f>SUM(EK137, -EK141)</f>
        <v>1.34E-2</v>
      </c>
      <c r="EL177" s="121">
        <f>SUM(EL138, -EL141)</f>
        <v>2.5700000000000001E-2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0" t="s">
        <v>38</v>
      </c>
      <c r="DO178" s="348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201" t="s">
        <v>64</v>
      </c>
      <c r="DV178" s="118" t="s">
        <v>65</v>
      </c>
      <c r="DW178" s="178" t="s">
        <v>65</v>
      </c>
      <c r="DX178" s="118" t="s">
        <v>65</v>
      </c>
      <c r="DY178" s="123" t="s">
        <v>48</v>
      </c>
      <c r="DZ178" s="189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169" t="s">
        <v>41</v>
      </c>
      <c r="EL178" s="118" t="s">
        <v>42</v>
      </c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1">
        <f>SUM(DN136, -DN140)</f>
        <v>6.3399999999999998E-2</v>
      </c>
      <c r="DO179" s="349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47">
        <f>SUM(DU139, -DU142)</f>
        <v>6.4799999999999996E-2</v>
      </c>
      <c r="DV179" s="121">
        <f>SUM(DV139, -DV142)</f>
        <v>8.6900000000000005E-2</v>
      </c>
      <c r="DW179" s="180">
        <f>SUM(DW139, -DW142)</f>
        <v>9.8299999999999998E-2</v>
      </c>
      <c r="DX179" s="121">
        <f>SUM(DX140, -DX142)</f>
        <v>9.2699999999999991E-2</v>
      </c>
      <c r="DY179" s="121">
        <f>SUM(DY137, -DY141)</f>
        <v>8.9799999999999991E-2</v>
      </c>
      <c r="DZ179" s="121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21">
        <f>SUM(EK137, -EK140)</f>
        <v>1.09E-2</v>
      </c>
      <c r="EL179" s="121">
        <f>SUM(EL138, -EL140)</f>
        <v>2.4399999999999998E-2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2" t="s">
        <v>68</v>
      </c>
      <c r="DO180" s="348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59" t="s">
        <v>38</v>
      </c>
      <c r="DV180" s="122" t="s">
        <v>84</v>
      </c>
      <c r="DW180" s="181" t="s">
        <v>38</v>
      </c>
      <c r="DX180" s="169" t="s">
        <v>67</v>
      </c>
      <c r="DY180" s="169" t="s">
        <v>67</v>
      </c>
      <c r="DZ180" s="120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18" t="s">
        <v>68</v>
      </c>
      <c r="EL180" s="189" t="s">
        <v>52</v>
      </c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8">
        <f>SUM(DN138, -DN141)</f>
        <v>5.7799999999999997E-2</v>
      </c>
      <c r="DO181" s="349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49">
        <f>SUM(DU137, -DU141)</f>
        <v>5.7200000000000001E-2</v>
      </c>
      <c r="DV181" s="117">
        <f>SUM(DV140, -DV142)</f>
        <v>7.4499999999999997E-2</v>
      </c>
      <c r="DW181" s="179">
        <f>SUM(DW137, -DW141)</f>
        <v>7.2300000000000003E-2</v>
      </c>
      <c r="DX181" s="209">
        <f>SUM(DX141, -DX143)</f>
        <v>8.72E-2</v>
      </c>
      <c r="DY181" s="209">
        <f>SUM(DY141, -DY143)</f>
        <v>8.8900000000000007E-2</v>
      </c>
      <c r="DZ181" s="121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05">SUM(EC170, -EC177)</f>
        <v>0</v>
      </c>
      <c r="ED181" s="6">
        <f t="shared" si="405"/>
        <v>0</v>
      </c>
      <c r="EE181" s="6">
        <f t="shared" si="405"/>
        <v>0</v>
      </c>
      <c r="EF181" s="6">
        <f t="shared" si="405"/>
        <v>0</v>
      </c>
      <c r="EG181" s="6">
        <f t="shared" si="405"/>
        <v>0</v>
      </c>
      <c r="EH181" s="6">
        <f t="shared" si="405"/>
        <v>0</v>
      </c>
      <c r="EI181" s="6">
        <f t="shared" si="405"/>
        <v>0</v>
      </c>
      <c r="EK181" s="117">
        <f>SUM(EK136, -EK137)</f>
        <v>1.0900000000000002E-2</v>
      </c>
      <c r="EL181" s="116">
        <f>SUM(EL142, -EL143)</f>
        <v>2.35E-2</v>
      </c>
      <c r="EM181" s="6">
        <f t="shared" ref="EM181:EP181" si="406">SUM(EM170, -EM177)</f>
        <v>0</v>
      </c>
      <c r="EN181" s="6">
        <f t="shared" si="406"/>
        <v>0</v>
      </c>
      <c r="EO181" s="6">
        <f t="shared" si="406"/>
        <v>0</v>
      </c>
      <c r="EP181" s="6">
        <f t="shared" si="406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07">SUM(ES170, -ES177)</f>
        <v>0</v>
      </c>
      <c r="ET181" s="6">
        <f t="shared" si="407"/>
        <v>0</v>
      </c>
      <c r="EU181" s="6">
        <f t="shared" si="407"/>
        <v>0</v>
      </c>
      <c r="EV181" s="6">
        <f t="shared" si="407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08">SUM(EY170, -EY177)</f>
        <v>0</v>
      </c>
      <c r="EZ181" s="6">
        <f t="shared" si="408"/>
        <v>0</v>
      </c>
      <c r="FA181" s="6">
        <f t="shared" si="408"/>
        <v>0</v>
      </c>
      <c r="FB181" s="6">
        <f t="shared" si="408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09">SUM(FE170, -FE177)</f>
        <v>0</v>
      </c>
      <c r="FF181" s="6">
        <f t="shared" si="409"/>
        <v>0</v>
      </c>
      <c r="FG181" s="6">
        <f t="shared" si="409"/>
        <v>0</v>
      </c>
      <c r="FH181" s="6">
        <f t="shared" si="409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10">SUM(FK170, -FK177)</f>
        <v>0</v>
      </c>
      <c r="FL181" s="6">
        <f t="shared" si="410"/>
        <v>0</v>
      </c>
      <c r="FM181" s="6">
        <f t="shared" si="410"/>
        <v>0</v>
      </c>
      <c r="FN181" s="6">
        <f t="shared" si="410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11">SUM(FQ170, -FQ177)</f>
        <v>0</v>
      </c>
      <c r="FR181" s="6">
        <f t="shared" si="411"/>
        <v>0</v>
      </c>
      <c r="FS181" s="6">
        <f t="shared" si="411"/>
        <v>0</v>
      </c>
      <c r="FT181" s="6">
        <f t="shared" si="411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12">SUM(FW170, -FW177)</f>
        <v>0</v>
      </c>
      <c r="FX181" s="6">
        <f t="shared" si="412"/>
        <v>0</v>
      </c>
      <c r="FY181" s="6">
        <f t="shared" si="412"/>
        <v>0</v>
      </c>
      <c r="FZ181" s="6">
        <f t="shared" si="412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13">SUM(GC170, -GC177)</f>
        <v>0</v>
      </c>
      <c r="GD181" s="6">
        <f t="shared" si="413"/>
        <v>0</v>
      </c>
      <c r="GE181" s="6">
        <f t="shared" si="413"/>
        <v>0</v>
      </c>
      <c r="GF181" s="6">
        <f t="shared" si="413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14">SUM(GI170, -GI177)</f>
        <v>0</v>
      </c>
      <c r="GJ181" s="6">
        <f t="shared" si="414"/>
        <v>0</v>
      </c>
      <c r="GK181" s="6">
        <f t="shared" si="414"/>
        <v>0</v>
      </c>
      <c r="GL181" s="6">
        <f t="shared" si="414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15">SUM(GO170, -GO177)</f>
        <v>0</v>
      </c>
      <c r="GP181" s="6">
        <f t="shared" si="415"/>
        <v>0</v>
      </c>
      <c r="GQ181" s="6">
        <f t="shared" si="415"/>
        <v>0</v>
      </c>
      <c r="GR181" s="6">
        <f t="shared" si="415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16">SUM(GU170, -GU177)</f>
        <v>0</v>
      </c>
      <c r="GV181" s="6">
        <f t="shared" si="416"/>
        <v>0</v>
      </c>
      <c r="GW181" s="6">
        <f t="shared" si="416"/>
        <v>0</v>
      </c>
      <c r="GX181" s="6">
        <f t="shared" si="416"/>
        <v>0</v>
      </c>
      <c r="GY181" s="6">
        <f t="shared" si="416"/>
        <v>0</v>
      </c>
      <c r="GZ181" s="6">
        <f t="shared" si="416"/>
        <v>0</v>
      </c>
      <c r="HA181" s="6">
        <f t="shared" si="416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4" t="s">
        <v>51</v>
      </c>
      <c r="DO182" s="348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64" t="s">
        <v>63</v>
      </c>
      <c r="DV182" s="169" t="s">
        <v>64</v>
      </c>
      <c r="DW182" s="181" t="s">
        <v>41</v>
      </c>
      <c r="DX182" s="120" t="s">
        <v>41</v>
      </c>
      <c r="DY182" s="118" t="s">
        <v>65</v>
      </c>
      <c r="DZ182" s="123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169" t="s">
        <v>48</v>
      </c>
      <c r="EL182" s="169" t="s">
        <v>48</v>
      </c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17">SUM(CD136, -CD137)</f>
        <v>5.4199999999999998E-2</v>
      </c>
      <c r="CE183" s="145">
        <f t="shared" si="417"/>
        <v>5.57E-2</v>
      </c>
      <c r="CF183" s="119">
        <f t="shared" si="417"/>
        <v>6.1299999999999993E-2</v>
      </c>
      <c r="CG183" s="179">
        <f t="shared" si="417"/>
        <v>6.88E-2</v>
      </c>
      <c r="CH183" s="149">
        <f t="shared" si="417"/>
        <v>6.6700000000000009E-2</v>
      </c>
      <c r="CI183" s="117">
        <f t="shared" si="417"/>
        <v>6.6099999999999992E-2</v>
      </c>
      <c r="CJ183" s="179">
        <f t="shared" si="417"/>
        <v>5.2999999999999999E-2</v>
      </c>
      <c r="CK183" s="149">
        <f t="shared" si="417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3">
        <f>SUM(DN137, -DN140)</f>
        <v>5.2900000000000003E-2</v>
      </c>
      <c r="DO183" s="349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45">
        <f>SUM(DU142, -DU143)</f>
        <v>5.2100000000000007E-2</v>
      </c>
      <c r="DV183" s="121">
        <f>SUM(DV141, -DV142)</f>
        <v>6.3399999999999998E-2</v>
      </c>
      <c r="DW183" s="180">
        <f>SUM(DW137, -DW140)</f>
        <v>7.0199999999999999E-2</v>
      </c>
      <c r="DX183" s="121">
        <f>SUM(DX137, -DX141)</f>
        <v>7.7000000000000013E-2</v>
      </c>
      <c r="DY183" s="121">
        <f>SUM(DY140, -DY142)</f>
        <v>8.7800000000000003E-2</v>
      </c>
      <c r="DZ183" s="121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21">
        <f>SUM(EK137, -EK139)</f>
        <v>9.5999999999999992E-3</v>
      </c>
      <c r="EL183" s="121">
        <f>SUM(EL136, -EL139)</f>
        <v>2.35E-2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0" t="s">
        <v>36</v>
      </c>
      <c r="DO184" s="348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55" t="s">
        <v>45</v>
      </c>
      <c r="DV184" s="120" t="s">
        <v>41</v>
      </c>
      <c r="DW184" s="187" t="s">
        <v>64</v>
      </c>
      <c r="DX184" s="123" t="s">
        <v>48</v>
      </c>
      <c r="DY184" s="120" t="s">
        <v>41</v>
      </c>
      <c r="DZ184" s="169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169" t="s">
        <v>64</v>
      </c>
      <c r="EL184" s="123" t="s">
        <v>44</v>
      </c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18">SUM(CC137, -CC141)</f>
        <v>3.7400000000000003E-2</v>
      </c>
      <c r="CD185" s="180">
        <f t="shared" si="418"/>
        <v>3.95E-2</v>
      </c>
      <c r="CE185" s="147">
        <f t="shared" si="418"/>
        <v>3.9199999999999999E-2</v>
      </c>
      <c r="CF185" s="121">
        <f t="shared" si="418"/>
        <v>5.1799999999999999E-2</v>
      </c>
      <c r="CG185" s="180">
        <f t="shared" si="418"/>
        <v>4.3900000000000002E-2</v>
      </c>
      <c r="CH185" s="147">
        <f t="shared" si="418"/>
        <v>5.2000000000000005E-2</v>
      </c>
      <c r="CI185" s="121">
        <f t="shared" si="418"/>
        <v>4.9000000000000002E-2</v>
      </c>
      <c r="CJ185" s="180">
        <f t="shared" si="418"/>
        <v>3.6900000000000002E-2</v>
      </c>
      <c r="CK185" s="147">
        <f t="shared" si="418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8">
        <f>SUM(DN136, -DN139)</f>
        <v>5.2600000000000001E-2</v>
      </c>
      <c r="DO185" s="349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167">
        <f>SUM(DU138, -DU141)</f>
        <v>4.4999999999999998E-2</v>
      </c>
      <c r="DV185" s="121">
        <f>SUM(DV137, -DV141)</f>
        <v>5.0299999999999997E-2</v>
      </c>
      <c r="DW185" s="180">
        <f>SUM(DW140, -DW142)</f>
        <v>5.8700000000000002E-2</v>
      </c>
      <c r="DX185" s="121">
        <f>SUM(DX138, -DX141)</f>
        <v>6.8000000000000005E-2</v>
      </c>
      <c r="DY185" s="121">
        <f>SUM(DY138, -DY141)</f>
        <v>7.6600000000000001E-2</v>
      </c>
      <c r="DZ185" s="209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21">
        <f>SUM(EK137, -EK138)</f>
        <v>9.4000000000000004E-3</v>
      </c>
      <c r="EL185" s="121">
        <f>SUM(EL139, -EL142)</f>
        <v>1.7100000000000001E-2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2" t="s">
        <v>60</v>
      </c>
      <c r="DO186" s="348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43" t="s">
        <v>65</v>
      </c>
      <c r="DV186" s="123" t="s">
        <v>48</v>
      </c>
      <c r="DW186" s="185" t="s">
        <v>84</v>
      </c>
      <c r="DX186" s="169" t="s">
        <v>64</v>
      </c>
      <c r="DY186" s="122" t="s">
        <v>59</v>
      </c>
      <c r="DZ186" s="118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24" t="s">
        <v>84</v>
      </c>
      <c r="EL186" s="124" t="s">
        <v>47</v>
      </c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3">
        <f>SUM(DN138, -DN140)</f>
        <v>4.5100000000000001E-2</v>
      </c>
      <c r="DO187" s="349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47">
        <f>SUM(DU140, -DU142)</f>
        <v>4.1700000000000001E-2</v>
      </c>
      <c r="DV187" s="121">
        <f>SUM(DV138, -DV141)</f>
        <v>4.2900000000000001E-2</v>
      </c>
      <c r="DW187" s="177">
        <f>SUM(DW141, -DW142)</f>
        <v>5.6599999999999998E-2</v>
      </c>
      <c r="DX187" s="121">
        <f>SUM(DX141, -DX142)</f>
        <v>5.779999999999999E-2</v>
      </c>
      <c r="DY187" s="116">
        <f>SUM(DY139, -DY141)</f>
        <v>7.0800000000000002E-2</v>
      </c>
      <c r="DZ187" s="117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19">SUM(EC176, -EC183)</f>
        <v>0</v>
      </c>
      <c r="ED187" s="6">
        <f t="shared" si="419"/>
        <v>0</v>
      </c>
      <c r="EE187" s="6">
        <f t="shared" si="419"/>
        <v>0</v>
      </c>
      <c r="EF187" s="6">
        <f t="shared" si="419"/>
        <v>0</v>
      </c>
      <c r="EG187" s="6">
        <f t="shared" si="419"/>
        <v>0</v>
      </c>
      <c r="EH187" s="6">
        <f t="shared" si="419"/>
        <v>0</v>
      </c>
      <c r="EI187" s="6">
        <f t="shared" si="419"/>
        <v>0</v>
      </c>
      <c r="EK187" s="117">
        <f>SUM(EK138, -EK142)</f>
        <v>4.1999999999999997E-3</v>
      </c>
      <c r="EL187" s="121">
        <f>SUM(EL137, -EL139)</f>
        <v>1.7100000000000001E-2</v>
      </c>
      <c r="EM187" s="6">
        <f t="shared" ref="EM187:EP187" si="420">SUM(EM176, -EM183)</f>
        <v>0</v>
      </c>
      <c r="EN187" s="6">
        <f t="shared" si="420"/>
        <v>0</v>
      </c>
      <c r="EO187" s="6">
        <f t="shared" si="420"/>
        <v>0</v>
      </c>
      <c r="EP187" s="6">
        <f t="shared" si="420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21">SUM(ES176, -ES183)</f>
        <v>0</v>
      </c>
      <c r="ET187" s="6">
        <f t="shared" si="421"/>
        <v>0</v>
      </c>
      <c r="EU187" s="6">
        <f t="shared" si="421"/>
        <v>0</v>
      </c>
      <c r="EV187" s="6">
        <f t="shared" si="421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22">SUM(EY176, -EY183)</f>
        <v>0</v>
      </c>
      <c r="EZ187" s="6">
        <f t="shared" si="422"/>
        <v>0</v>
      </c>
      <c r="FA187" s="6">
        <f t="shared" si="422"/>
        <v>0</v>
      </c>
      <c r="FB187" s="6">
        <f t="shared" si="422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23">SUM(FE176, -FE183)</f>
        <v>0</v>
      </c>
      <c r="FF187" s="6">
        <f t="shared" si="423"/>
        <v>0</v>
      </c>
      <c r="FG187" s="6">
        <f t="shared" si="423"/>
        <v>0</v>
      </c>
      <c r="FH187" s="6">
        <f t="shared" si="423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24">SUM(FK176, -FK183)</f>
        <v>0</v>
      </c>
      <c r="FL187" s="6">
        <f t="shared" si="424"/>
        <v>0</v>
      </c>
      <c r="FM187" s="6">
        <f t="shared" si="424"/>
        <v>0</v>
      </c>
      <c r="FN187" s="6">
        <f t="shared" si="424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25">SUM(FQ176, -FQ183)</f>
        <v>0</v>
      </c>
      <c r="FR187" s="6">
        <f t="shared" si="425"/>
        <v>0</v>
      </c>
      <c r="FS187" s="6">
        <f t="shared" si="425"/>
        <v>0</v>
      </c>
      <c r="FT187" s="6">
        <f t="shared" si="425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26">SUM(FW176, -FW183)</f>
        <v>0</v>
      </c>
      <c r="FX187" s="6">
        <f t="shared" si="426"/>
        <v>0</v>
      </c>
      <c r="FY187" s="6">
        <f t="shared" si="426"/>
        <v>0</v>
      </c>
      <c r="FZ187" s="6">
        <f t="shared" si="426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27">SUM(GC176, -GC183)</f>
        <v>0</v>
      </c>
      <c r="GD187" s="6">
        <f t="shared" si="427"/>
        <v>0</v>
      </c>
      <c r="GE187" s="6">
        <f t="shared" si="427"/>
        <v>0</v>
      </c>
      <c r="GF187" s="6">
        <f t="shared" si="427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28">SUM(GI176, -GI183)</f>
        <v>0</v>
      </c>
      <c r="GJ187" s="6">
        <f t="shared" si="428"/>
        <v>0</v>
      </c>
      <c r="GK187" s="6">
        <f t="shared" si="428"/>
        <v>0</v>
      </c>
      <c r="GL187" s="6">
        <f t="shared" si="428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29">SUM(GO176, -GO183)</f>
        <v>0</v>
      </c>
      <c r="GP187" s="6">
        <f t="shared" si="429"/>
        <v>0</v>
      </c>
      <c r="GQ187" s="6">
        <f t="shared" si="429"/>
        <v>0</v>
      </c>
      <c r="GR187" s="6">
        <f t="shared" si="429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30">SUM(GU176, -GU183)</f>
        <v>0</v>
      </c>
      <c r="GV187" s="6">
        <f t="shared" si="430"/>
        <v>0</v>
      </c>
      <c r="GW187" s="6">
        <f t="shared" si="430"/>
        <v>0</v>
      </c>
      <c r="GX187" s="6">
        <f t="shared" si="430"/>
        <v>0</v>
      </c>
      <c r="GY187" s="6">
        <f t="shared" si="430"/>
        <v>0</v>
      </c>
      <c r="GZ187" s="6">
        <f t="shared" si="430"/>
        <v>0</v>
      </c>
      <c r="HA187" s="6">
        <f t="shared" si="430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4" t="s">
        <v>44</v>
      </c>
      <c r="DO188" s="348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201" t="s">
        <v>59</v>
      </c>
      <c r="DV188" s="120" t="s">
        <v>38</v>
      </c>
      <c r="DW188" s="184" t="s">
        <v>45</v>
      </c>
      <c r="DX188" s="120" t="s">
        <v>42</v>
      </c>
      <c r="DY188" s="123" t="s">
        <v>49</v>
      </c>
      <c r="DZ188" s="122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24" t="s">
        <v>53</v>
      </c>
      <c r="EL188" s="118" t="s">
        <v>49</v>
      </c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3">
        <f>SUM(DN137, -DN139)</f>
        <v>4.2099999999999999E-2</v>
      </c>
      <c r="DO189" s="349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54">
        <f>SUM(DU139, -DU141)</f>
        <v>4.0500000000000001E-2</v>
      </c>
      <c r="DV189" s="119">
        <f>SUM(DV137, -DV140)</f>
        <v>3.9199999999999999E-2</v>
      </c>
      <c r="DW189" s="188">
        <f>SUM(DW138, -DW141)</f>
        <v>5.3499999999999999E-2</v>
      </c>
      <c r="DX189" s="121">
        <f>SUM(DX137, -DX140)</f>
        <v>4.2100000000000005E-2</v>
      </c>
      <c r="DY189" s="121">
        <f>SUM(DY137, -DY140)</f>
        <v>5.11E-2</v>
      </c>
      <c r="DZ189" s="116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17">
        <f>SUM(EK138, -EK141)</f>
        <v>4.0000000000000001E-3</v>
      </c>
      <c r="EL189" s="121">
        <f>SUM(EL138, -EL139)</f>
        <v>1.3599999999999998E-2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2" t="s">
        <v>49</v>
      </c>
      <c r="DO190" s="348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59" t="s">
        <v>42</v>
      </c>
      <c r="DV190" s="123" t="s">
        <v>45</v>
      </c>
      <c r="DW190" s="184" t="s">
        <v>48</v>
      </c>
      <c r="DX190" s="120" t="s">
        <v>38</v>
      </c>
      <c r="DY190" s="169" t="s">
        <v>64</v>
      </c>
      <c r="DZ190" s="169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23" t="s">
        <v>45</v>
      </c>
      <c r="EL190" s="123" t="s">
        <v>45</v>
      </c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3">
        <f>SUM(DN138, -DN139)</f>
        <v>3.4299999999999997E-2</v>
      </c>
      <c r="DO191" s="349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47">
        <f>SUM(DU137, -DU140)</f>
        <v>3.9800000000000002E-2</v>
      </c>
      <c r="DV191" s="209">
        <f>SUM(DV138, -DV140)</f>
        <v>3.1800000000000002E-2</v>
      </c>
      <c r="DW191" s="180">
        <f>SUM(DW138, -DW140)</f>
        <v>5.1400000000000001E-2</v>
      </c>
      <c r="DX191" s="119">
        <f>SUM(DX137, -DX139)</f>
        <v>4.1000000000000002E-2</v>
      </c>
      <c r="DY191" s="121">
        <f>SUM(DY141, -DY142)</f>
        <v>4.9100000000000005E-2</v>
      </c>
      <c r="DZ191" s="121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209">
        <f>SUM(EK139, -EK142)</f>
        <v>4.0000000000000001E-3</v>
      </c>
      <c r="EL191" s="209">
        <f>SUM(EL139, -EL141)</f>
        <v>1.21E-2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2" t="s">
        <v>48</v>
      </c>
      <c r="DO192" s="348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55" t="s">
        <v>49</v>
      </c>
      <c r="DV192" s="124" t="s">
        <v>63</v>
      </c>
      <c r="DW192" s="183" t="s">
        <v>63</v>
      </c>
      <c r="DX192" s="122" t="s">
        <v>59</v>
      </c>
      <c r="DY192" s="124" t="s">
        <v>63</v>
      </c>
      <c r="DZ192" s="120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23" t="s">
        <v>44</v>
      </c>
      <c r="EL192" s="123" t="s">
        <v>36</v>
      </c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2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3">
        <f>SUM(DN139, -DN141)</f>
        <v>2.35E-2</v>
      </c>
      <c r="DO193" s="349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47">
        <f>SUM(DU138, -DU140)</f>
        <v>2.76E-2</v>
      </c>
      <c r="DV193" s="117">
        <f>SUM(DV142, -DV143)</f>
        <v>2.9899999999999996E-2</v>
      </c>
      <c r="DW193" s="177">
        <f>SUM(DW142, -DW143)</f>
        <v>4.8600000000000004E-2</v>
      </c>
      <c r="DX193" s="116">
        <f>SUM(DX139, -DX141)</f>
        <v>3.6000000000000004E-2</v>
      </c>
      <c r="DY193" s="117">
        <f>SUM(DY142, -DY143)</f>
        <v>3.9800000000000002E-2</v>
      </c>
      <c r="DZ193" s="119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31">SUM(EC182, -EC189)</f>
        <v>0</v>
      </c>
      <c r="ED193" s="6">
        <f t="shared" si="431"/>
        <v>0</v>
      </c>
      <c r="EE193" s="6">
        <f t="shared" si="431"/>
        <v>0</v>
      </c>
      <c r="EF193" s="6">
        <f t="shared" si="431"/>
        <v>0</v>
      </c>
      <c r="EG193" s="6">
        <f t="shared" si="431"/>
        <v>0</v>
      </c>
      <c r="EH193" s="6">
        <f t="shared" si="431"/>
        <v>0</v>
      </c>
      <c r="EI193" s="6">
        <f t="shared" si="431"/>
        <v>0</v>
      </c>
      <c r="EK193" s="121">
        <f>SUM(EK139, -EK141)</f>
        <v>3.8000000000000004E-3</v>
      </c>
      <c r="EL193" s="117">
        <f>SUM(EL139, -EL140)</f>
        <v>1.0800000000000001E-2</v>
      </c>
      <c r="EM193" s="6">
        <f t="shared" ref="EM193:EP193" si="432">SUM(EM182, -EM189)</f>
        <v>0</v>
      </c>
      <c r="EN193" s="6">
        <f t="shared" si="432"/>
        <v>0</v>
      </c>
      <c r="EO193" s="6">
        <f t="shared" si="432"/>
        <v>0</v>
      </c>
      <c r="EP193" s="6">
        <f t="shared" si="432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33">SUM(ES182, -ES189)</f>
        <v>0</v>
      </c>
      <c r="ET193" s="6">
        <f t="shared" si="433"/>
        <v>0</v>
      </c>
      <c r="EU193" s="6">
        <f t="shared" si="433"/>
        <v>0</v>
      </c>
      <c r="EV193" s="6">
        <f t="shared" si="433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34">SUM(EY182, -EY189)</f>
        <v>0</v>
      </c>
      <c r="EZ193" s="6">
        <f t="shared" si="434"/>
        <v>0</v>
      </c>
      <c r="FA193" s="6">
        <f t="shared" si="434"/>
        <v>0</v>
      </c>
      <c r="FB193" s="6">
        <f t="shared" si="434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35">SUM(FE182, -FE189)</f>
        <v>0</v>
      </c>
      <c r="FF193" s="6">
        <f t="shared" si="435"/>
        <v>0</v>
      </c>
      <c r="FG193" s="6">
        <f t="shared" si="435"/>
        <v>0</v>
      </c>
      <c r="FH193" s="6">
        <f t="shared" si="435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36">SUM(FK182, -FK189)</f>
        <v>0</v>
      </c>
      <c r="FL193" s="6">
        <f t="shared" si="436"/>
        <v>0</v>
      </c>
      <c r="FM193" s="6">
        <f t="shared" si="436"/>
        <v>0</v>
      </c>
      <c r="FN193" s="6">
        <f t="shared" si="436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37">SUM(FQ182, -FQ189)</f>
        <v>0</v>
      </c>
      <c r="FR193" s="6">
        <f t="shared" si="437"/>
        <v>0</v>
      </c>
      <c r="FS193" s="6">
        <f t="shared" si="437"/>
        <v>0</v>
      </c>
      <c r="FT193" s="6">
        <f t="shared" si="437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38">SUM(FW182, -FW189)</f>
        <v>0</v>
      </c>
      <c r="FX193" s="6">
        <f t="shared" si="438"/>
        <v>0</v>
      </c>
      <c r="FY193" s="6">
        <f t="shared" si="438"/>
        <v>0</v>
      </c>
      <c r="FZ193" s="6">
        <f t="shared" si="438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39">SUM(GC182, -GC189)</f>
        <v>0</v>
      </c>
      <c r="GD193" s="6">
        <f t="shared" si="439"/>
        <v>0</v>
      </c>
      <c r="GE193" s="6">
        <f t="shared" si="439"/>
        <v>0</v>
      </c>
      <c r="GF193" s="6">
        <f t="shared" si="439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40">SUM(GI182, -GI189)</f>
        <v>0</v>
      </c>
      <c r="GJ193" s="6">
        <f t="shared" si="440"/>
        <v>0</v>
      </c>
      <c r="GK193" s="6">
        <f t="shared" si="440"/>
        <v>0</v>
      </c>
      <c r="GL193" s="6">
        <f t="shared" si="440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41">SUM(GO182, -GO189)</f>
        <v>0</v>
      </c>
      <c r="GP193" s="6">
        <f t="shared" si="441"/>
        <v>0</v>
      </c>
      <c r="GQ193" s="6">
        <f t="shared" si="441"/>
        <v>0</v>
      </c>
      <c r="GR193" s="6">
        <f t="shared" si="441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42">SUM(GU182, -GU189)</f>
        <v>0</v>
      </c>
      <c r="GV193" s="6">
        <f t="shared" si="442"/>
        <v>0</v>
      </c>
      <c r="GW193" s="6">
        <f t="shared" si="442"/>
        <v>0</v>
      </c>
      <c r="GX193" s="6">
        <f t="shared" si="442"/>
        <v>0</v>
      </c>
      <c r="GY193" s="6">
        <f t="shared" si="442"/>
        <v>0</v>
      </c>
      <c r="GZ193" s="6">
        <f t="shared" si="442"/>
        <v>0</v>
      </c>
      <c r="HA193" s="6">
        <f t="shared" si="442"/>
        <v>0</v>
      </c>
    </row>
    <row r="194" spans="2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0" t="s">
        <v>42</v>
      </c>
      <c r="DO194" s="348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57" t="s">
        <v>84</v>
      </c>
      <c r="DV194" s="120" t="s">
        <v>42</v>
      </c>
      <c r="DW194" s="178" t="s">
        <v>60</v>
      </c>
      <c r="DX194" s="118" t="s">
        <v>68</v>
      </c>
      <c r="DY194" s="118" t="s">
        <v>68</v>
      </c>
      <c r="DZ194" s="120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20" t="s">
        <v>38</v>
      </c>
      <c r="EL194" s="169" t="s">
        <v>68</v>
      </c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2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3">
        <f>SUM(DN136, -DN138)</f>
        <v>1.8300000000000004E-2</v>
      </c>
      <c r="DO195" s="349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45">
        <f>SUM(DU141, -DU142)</f>
        <v>2.4299999999999999E-2</v>
      </c>
      <c r="DV195" s="121">
        <f>SUM(DV137, -DV139)</f>
        <v>2.6800000000000001E-2</v>
      </c>
      <c r="DW195" s="180">
        <f>SUM(DW139, -DW141)</f>
        <v>4.1700000000000001E-2</v>
      </c>
      <c r="DX195" s="117">
        <f>SUM(DX140, -DX141)</f>
        <v>3.49E-2</v>
      </c>
      <c r="DY195" s="117">
        <f>SUM(DY140, -DY141)</f>
        <v>3.8699999999999998E-2</v>
      </c>
      <c r="DZ195" s="121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19">
        <f>SUM(EK140, -EK142)</f>
        <v>2.6999999999999997E-3</v>
      </c>
      <c r="EL195" s="117">
        <f>SUM(EL136, -EL138)</f>
        <v>9.9000000000000025E-3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2:209" ht="15.75" thickBot="1" x14ac:dyDescent="0.3">
      <c r="Z196" t="s">
        <v>62</v>
      </c>
      <c r="AS196" t="s">
        <v>62</v>
      </c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1" t="s">
        <v>59</v>
      </c>
      <c r="DO196" s="348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201" t="s">
        <v>68</v>
      </c>
      <c r="DV196" s="118" t="s">
        <v>68</v>
      </c>
      <c r="DW196" s="178" t="s">
        <v>68</v>
      </c>
      <c r="DX196" s="123" t="s">
        <v>49</v>
      </c>
      <c r="DY196" s="120" t="s">
        <v>42</v>
      </c>
      <c r="DZ196" s="124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20" t="s">
        <v>37</v>
      </c>
      <c r="EL196" s="169" t="s">
        <v>64</v>
      </c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2:20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5">
        <f>SUM(DN140, -DN141)</f>
        <v>1.2700000000000001E-2</v>
      </c>
      <c r="DO197" s="349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45">
        <f>SUM(DU139, -DU140)</f>
        <v>2.3100000000000002E-2</v>
      </c>
      <c r="DV197" s="117">
        <f>SUM(DV139, -DV141)</f>
        <v>2.35E-2</v>
      </c>
      <c r="DW197" s="177">
        <f>SUM(DW139, -DW140)</f>
        <v>3.9599999999999996E-2</v>
      </c>
      <c r="DX197" s="121">
        <f>SUM(DX138, -DX140)</f>
        <v>3.3100000000000004E-2</v>
      </c>
      <c r="DY197" s="121">
        <f>SUM(DY138, -DY140)</f>
        <v>3.7900000000000003E-2</v>
      </c>
      <c r="DZ197" s="117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21">
        <f>SUM(EK140, -EK141)</f>
        <v>2.5000000000000001E-3</v>
      </c>
      <c r="EL197" s="121">
        <f>SUM(EL136, -EL137)</f>
        <v>6.3999999999999994E-3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2:20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2" t="s">
        <v>45</v>
      </c>
      <c r="DO198" s="348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43" t="s">
        <v>60</v>
      </c>
      <c r="DV198" s="123" t="s">
        <v>49</v>
      </c>
      <c r="DW198" s="181" t="s">
        <v>42</v>
      </c>
      <c r="DX198" s="123" t="s">
        <v>45</v>
      </c>
      <c r="DY198" s="122" t="s">
        <v>60</v>
      </c>
      <c r="DZ198" s="123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24" t="s">
        <v>40</v>
      </c>
      <c r="EL198" s="120" t="s">
        <v>37</v>
      </c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2:209" ht="15.75" thickBot="1" x14ac:dyDescent="0.3">
      <c r="B199" s="55" t="s">
        <v>98</v>
      </c>
      <c r="C199" s="352">
        <v>43740</v>
      </c>
      <c r="D199" s="352">
        <v>43741</v>
      </c>
      <c r="E199" s="352">
        <v>43742</v>
      </c>
      <c r="F199" s="352">
        <v>43743</v>
      </c>
      <c r="G199" s="352">
        <v>43746</v>
      </c>
      <c r="H199" s="352">
        <v>43747</v>
      </c>
      <c r="I199" s="352">
        <v>43748</v>
      </c>
      <c r="J199" s="352">
        <v>43749</v>
      </c>
      <c r="K199" s="352">
        <v>43750</v>
      </c>
      <c r="L199" s="352">
        <v>43753</v>
      </c>
      <c r="M199" s="352">
        <v>43754</v>
      </c>
      <c r="N199" s="352">
        <v>43755</v>
      </c>
      <c r="O199" s="352">
        <v>43756</v>
      </c>
      <c r="P199" s="352">
        <v>43757</v>
      </c>
      <c r="Q199" s="352">
        <v>43760</v>
      </c>
      <c r="R199" s="352">
        <v>43761</v>
      </c>
      <c r="S199" s="352">
        <v>43762</v>
      </c>
      <c r="T199" s="352">
        <v>43763</v>
      </c>
      <c r="U199" s="352">
        <v>43764</v>
      </c>
      <c r="V199" s="352">
        <v>43767</v>
      </c>
      <c r="W199" s="352">
        <v>43768</v>
      </c>
      <c r="X199" s="352">
        <v>43769</v>
      </c>
      <c r="Y199" s="55" t="s">
        <v>99</v>
      </c>
      <c r="Z199" s="352">
        <v>43771</v>
      </c>
      <c r="AA199" s="352">
        <v>43774</v>
      </c>
      <c r="AB199" s="352">
        <v>43775</v>
      </c>
      <c r="AC199" s="352">
        <v>43776</v>
      </c>
      <c r="AD199" s="352">
        <v>43777</v>
      </c>
      <c r="AE199" s="352">
        <v>43778</v>
      </c>
      <c r="AF199" s="352">
        <v>43781</v>
      </c>
      <c r="AG199" s="352">
        <v>43782</v>
      </c>
      <c r="AH199" s="352">
        <v>43783</v>
      </c>
      <c r="AI199" s="352">
        <v>43784</v>
      </c>
      <c r="AJ199" s="352">
        <v>43785</v>
      </c>
      <c r="AK199" s="352">
        <v>43788</v>
      </c>
      <c r="AL199" s="352">
        <v>43789</v>
      </c>
      <c r="AM199" s="352">
        <v>43790</v>
      </c>
      <c r="AN199" s="352">
        <v>43791</v>
      </c>
      <c r="AO199" s="352">
        <v>43792</v>
      </c>
      <c r="AP199" s="352">
        <v>43795</v>
      </c>
      <c r="AQ199" s="352">
        <v>43796</v>
      </c>
      <c r="AR199" s="352">
        <v>43797</v>
      </c>
      <c r="AS199" s="352">
        <v>43798</v>
      </c>
      <c r="AT199" s="352">
        <v>43799</v>
      </c>
      <c r="AU199" s="55" t="s">
        <v>103</v>
      </c>
      <c r="AV199" s="352">
        <v>43803</v>
      </c>
      <c r="AW199" s="352">
        <v>43804</v>
      </c>
      <c r="AX199" s="352">
        <v>43804</v>
      </c>
      <c r="AY199" s="322" t="s">
        <v>100</v>
      </c>
      <c r="AZ199" s="297"/>
      <c r="BA199" s="297"/>
      <c r="BB199" s="297"/>
      <c r="BC199" s="297"/>
      <c r="BD199" s="297"/>
      <c r="BE199" s="297" t="s">
        <v>62</v>
      </c>
      <c r="BF199" s="297"/>
      <c r="BG199" s="297"/>
      <c r="BH199" s="297"/>
      <c r="BI199" s="297"/>
      <c r="BJ199" s="322" t="s">
        <v>101</v>
      </c>
      <c r="BK199" s="322" t="s">
        <v>26</v>
      </c>
      <c r="BL199" s="322" t="s">
        <v>27</v>
      </c>
      <c r="BM199" s="322" t="s">
        <v>28</v>
      </c>
      <c r="BN199" s="322" t="s">
        <v>102</v>
      </c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39">
        <f>SUM(DN139, -DN140)</f>
        <v>1.0799999999999999E-2</v>
      </c>
      <c r="DO199" s="349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47">
        <f>SUM(DU140, -DU141)</f>
        <v>1.7399999999999999E-2</v>
      </c>
      <c r="DV199" s="121">
        <f>SUM(DV138, -DV139)</f>
        <v>1.9400000000000001E-2</v>
      </c>
      <c r="DW199" s="180">
        <f>SUM(DW137, -DW139)</f>
        <v>3.0600000000000002E-2</v>
      </c>
      <c r="DX199" s="209">
        <f>SUM(DX138, -DX139)</f>
        <v>3.2000000000000001E-2</v>
      </c>
      <c r="DY199" s="121">
        <f>SUM(DY139, -DY140)</f>
        <v>3.2100000000000004E-2</v>
      </c>
      <c r="DZ199" s="209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21">
        <f>SUM(EK138, -EK140)</f>
        <v>1.5E-3</v>
      </c>
      <c r="EL199" s="121">
        <f>SUM(EL140, -EL142)</f>
        <v>6.3E-3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2:209" ht="15.75" thickBot="1" x14ac:dyDescent="0.3">
      <c r="B200" s="305">
        <v>5.74E-2</v>
      </c>
      <c r="C200" s="305">
        <v>6.5600000000000006E-2</v>
      </c>
      <c r="D200" s="305">
        <v>9.1800000000000007E-2</v>
      </c>
      <c r="E200" s="316">
        <v>6.1800000000000001E-2</v>
      </c>
      <c r="F200" s="317">
        <v>0.1176</v>
      </c>
      <c r="G200" s="317">
        <v>9.9500000000000005E-2</v>
      </c>
      <c r="H200" s="317">
        <v>0.1163</v>
      </c>
      <c r="I200" s="317">
        <v>0.15090000000000001</v>
      </c>
      <c r="J200" s="317">
        <v>0.13969999999999999</v>
      </c>
      <c r="K200" s="318">
        <v>0.13980000000000001</v>
      </c>
      <c r="L200" s="318">
        <v>0.14369999999999999</v>
      </c>
      <c r="M200" s="318">
        <v>0.10730000000000001</v>
      </c>
      <c r="N200" s="318">
        <v>0.11269999999999999</v>
      </c>
      <c r="O200" s="318">
        <v>0.15939999999999999</v>
      </c>
      <c r="P200" s="318">
        <v>0.1237</v>
      </c>
      <c r="Q200" s="318">
        <v>0.1234</v>
      </c>
      <c r="R200" s="318">
        <v>0.14299999999999999</v>
      </c>
      <c r="S200" s="318">
        <v>0.1668</v>
      </c>
      <c r="T200" s="318">
        <v>0.1648</v>
      </c>
      <c r="U200" s="318">
        <v>0.193</v>
      </c>
      <c r="V200" s="318">
        <v>0.1782</v>
      </c>
      <c r="W200" s="318">
        <v>0.1323</v>
      </c>
      <c r="X200" s="318">
        <v>0.15870000000000001</v>
      </c>
      <c r="Y200" s="318">
        <v>9.7199999999999995E-2</v>
      </c>
      <c r="Z200" s="319">
        <v>8.8599999999999998E-2</v>
      </c>
      <c r="AA200" s="317">
        <v>0.1069</v>
      </c>
      <c r="AB200" s="319">
        <v>0.16539999999999999</v>
      </c>
      <c r="AC200" s="319">
        <v>0.2099</v>
      </c>
      <c r="AD200" s="319">
        <v>0.20119999999999999</v>
      </c>
      <c r="AE200" s="319">
        <v>0.1983</v>
      </c>
      <c r="AF200" s="319">
        <v>0.20549999999999999</v>
      </c>
      <c r="AG200" s="319">
        <v>0.2339</v>
      </c>
      <c r="AH200" s="319">
        <v>0.2555</v>
      </c>
      <c r="AI200" s="319">
        <v>0.29399999999999998</v>
      </c>
      <c r="AJ200" s="319">
        <v>0.30890000000000001</v>
      </c>
      <c r="AK200" s="319">
        <v>0.26190000000000002</v>
      </c>
      <c r="AL200" s="319">
        <v>0.251</v>
      </c>
      <c r="AM200" s="319">
        <v>0.2838</v>
      </c>
      <c r="AN200" s="319">
        <v>0.25330000000000003</v>
      </c>
      <c r="AO200" s="319">
        <v>0.23419999999999999</v>
      </c>
      <c r="AP200" s="319">
        <v>0.2364</v>
      </c>
      <c r="AQ200" s="319">
        <v>0.27150000000000002</v>
      </c>
      <c r="AR200" s="319">
        <v>0.32269999999999999</v>
      </c>
      <c r="AS200" s="319">
        <v>0.31069999999999998</v>
      </c>
      <c r="AT200" s="319">
        <v>0.34379999999999999</v>
      </c>
      <c r="AU200" s="319">
        <v>0.3775</v>
      </c>
      <c r="AV200" s="319">
        <v>0.3795</v>
      </c>
      <c r="AW200" s="320">
        <v>0.3654</v>
      </c>
      <c r="AX200" s="320">
        <v>0.33700000000000002</v>
      </c>
      <c r="AY200" s="320">
        <v>0.315</v>
      </c>
      <c r="AZ200" s="320">
        <v>0.35439999999999999</v>
      </c>
      <c r="BA200" s="320">
        <v>0.36599999999999999</v>
      </c>
      <c r="BB200" s="320">
        <v>0.3271</v>
      </c>
      <c r="BC200" s="320">
        <v>0.32769999999999999</v>
      </c>
      <c r="BD200" s="320">
        <v>0.28899999999999998</v>
      </c>
      <c r="BE200" s="320">
        <v>0.2868</v>
      </c>
      <c r="BF200" s="320">
        <v>0.33150000000000002</v>
      </c>
      <c r="BG200" s="320">
        <v>0.26500000000000001</v>
      </c>
      <c r="BH200" s="320">
        <v>0.24970000000000001</v>
      </c>
      <c r="BI200" s="320">
        <v>0.2114</v>
      </c>
      <c r="BJ200" s="321">
        <v>0.23619999999999999</v>
      </c>
      <c r="BK200" s="320">
        <v>0.22270000000000001</v>
      </c>
      <c r="BL200" s="321">
        <v>0.21129999999999999</v>
      </c>
      <c r="BM200" s="321">
        <v>0.2432</v>
      </c>
      <c r="BN200" s="321">
        <v>0.27250000000000002</v>
      </c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0" t="s">
        <v>37</v>
      </c>
      <c r="DO200" s="348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59" t="s">
        <v>41</v>
      </c>
      <c r="DV200" s="118" t="s">
        <v>60</v>
      </c>
      <c r="DW200" s="181" t="s">
        <v>36</v>
      </c>
      <c r="DX200" s="124" t="s">
        <v>63</v>
      </c>
      <c r="DY200" s="123" t="s">
        <v>45</v>
      </c>
      <c r="DZ200" s="123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23" t="s">
        <v>36</v>
      </c>
      <c r="EL200" s="122" t="s">
        <v>51</v>
      </c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2:20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7">
        <v>0.1193</v>
      </c>
      <c r="AX201" s="307">
        <v>7.5600000000000001E-2</v>
      </c>
      <c r="AY201" s="86">
        <v>5.0299999999999997E-2</v>
      </c>
      <c r="AZ201" s="89">
        <v>5.6399999999999999E-2</v>
      </c>
      <c r="BA201" s="92">
        <v>7.6300000000000007E-2</v>
      </c>
      <c r="BB201" s="307">
        <v>7.5300000000000006E-2</v>
      </c>
      <c r="BC201" s="307">
        <v>8.0199999999999994E-2</v>
      </c>
      <c r="BD201" s="89">
        <v>8.0199999999999994E-2</v>
      </c>
      <c r="BE201" s="89">
        <v>6.3700000000000007E-2</v>
      </c>
      <c r="BF201" s="86">
        <v>7.5300000000000006E-2</v>
      </c>
      <c r="BG201" s="86">
        <v>0.10150000000000001</v>
      </c>
      <c r="BH201" s="86">
        <v>0.1583</v>
      </c>
      <c r="BI201" s="86">
        <v>0.20630000000000001</v>
      </c>
      <c r="BJ201" s="90">
        <v>0.2041</v>
      </c>
      <c r="BK201" s="86">
        <v>0.1958</v>
      </c>
      <c r="BL201" s="90">
        <v>0.2044</v>
      </c>
      <c r="BM201" s="90">
        <v>0.1966</v>
      </c>
      <c r="BN201" s="90">
        <v>0.1895</v>
      </c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3">
        <f>SUM(DN136, -DN137)</f>
        <v>1.0500000000000002E-2</v>
      </c>
      <c r="DO201" s="349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47">
        <f>SUM(DU137, -DU139)</f>
        <v>1.67E-2</v>
      </c>
      <c r="DV201" s="121">
        <f>SUM(DV139, -DV140)</f>
        <v>1.24E-2</v>
      </c>
      <c r="DW201" s="177">
        <f>SUM(DW137, -DW138)</f>
        <v>1.8800000000000004E-2</v>
      </c>
      <c r="DX201" s="117">
        <f>SUM(DX142, -DX143)</f>
        <v>2.9400000000000009E-2</v>
      </c>
      <c r="DY201" s="209">
        <f>SUM(DY137, -DY139)</f>
        <v>1.8999999999999996E-2</v>
      </c>
      <c r="DZ201" s="121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443">SUM(EC190, -EC197)</f>
        <v>0</v>
      </c>
      <c r="ED201" s="6">
        <f t="shared" si="443"/>
        <v>0</v>
      </c>
      <c r="EE201" s="6">
        <f t="shared" si="443"/>
        <v>0</v>
      </c>
      <c r="EF201" s="6">
        <f t="shared" si="443"/>
        <v>0</v>
      </c>
      <c r="EG201" s="6">
        <f t="shared" si="443"/>
        <v>0</v>
      </c>
      <c r="EH201" s="6">
        <f t="shared" si="443"/>
        <v>0</v>
      </c>
      <c r="EI201" s="6">
        <f t="shared" si="443"/>
        <v>0</v>
      </c>
      <c r="EK201" s="117">
        <f>SUM(EK139, -EK140)</f>
        <v>1.3000000000000002E-3</v>
      </c>
      <c r="EL201" s="121">
        <f>SUM(EL141, -EL142)</f>
        <v>4.9999999999999992E-3</v>
      </c>
      <c r="EM201" s="6">
        <f t="shared" ref="EM201:EP201" si="444">SUM(EM190, -EM197)</f>
        <v>0</v>
      </c>
      <c r="EN201" s="6">
        <f t="shared" si="444"/>
        <v>0</v>
      </c>
      <c r="EO201" s="6">
        <f t="shared" si="444"/>
        <v>0</v>
      </c>
      <c r="EP201" s="6">
        <f t="shared" si="444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45">SUM(ES190, -ES197)</f>
        <v>0</v>
      </c>
      <c r="ET201" s="6">
        <f t="shared" si="445"/>
        <v>0</v>
      </c>
      <c r="EU201" s="6">
        <f t="shared" si="445"/>
        <v>0</v>
      </c>
      <c r="EV201" s="6">
        <f t="shared" si="445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46">SUM(EY190, -EY197)</f>
        <v>0</v>
      </c>
      <c r="EZ201" s="6">
        <f t="shared" si="446"/>
        <v>0</v>
      </c>
      <c r="FA201" s="6">
        <f t="shared" si="446"/>
        <v>0</v>
      </c>
      <c r="FB201" s="6">
        <f t="shared" si="446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47">SUM(FE190, -FE197)</f>
        <v>0</v>
      </c>
      <c r="FF201" s="6">
        <f t="shared" si="447"/>
        <v>0</v>
      </c>
      <c r="FG201" s="6">
        <f t="shared" si="447"/>
        <v>0</v>
      </c>
      <c r="FH201" s="6">
        <f t="shared" si="447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48">SUM(FK190, -FK197)</f>
        <v>0</v>
      </c>
      <c r="FL201" s="6">
        <f t="shared" si="448"/>
        <v>0</v>
      </c>
      <c r="FM201" s="6">
        <f t="shared" si="448"/>
        <v>0</v>
      </c>
      <c r="FN201" s="6">
        <f t="shared" si="448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49">SUM(FQ190, -FQ197)</f>
        <v>0</v>
      </c>
      <c r="FR201" s="6">
        <f t="shared" si="449"/>
        <v>0</v>
      </c>
      <c r="FS201" s="6">
        <f t="shared" si="449"/>
        <v>0</v>
      </c>
      <c r="FT201" s="6">
        <f t="shared" si="449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50">SUM(FW190, -FW197)</f>
        <v>0</v>
      </c>
      <c r="FX201" s="6">
        <f t="shared" si="450"/>
        <v>0</v>
      </c>
      <c r="FY201" s="6">
        <f t="shared" si="450"/>
        <v>0</v>
      </c>
      <c r="FZ201" s="6">
        <f t="shared" si="450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51">SUM(GC190, -GC197)</f>
        <v>0</v>
      </c>
      <c r="GD201" s="6">
        <f t="shared" si="451"/>
        <v>0</v>
      </c>
      <c r="GE201" s="6">
        <f t="shared" si="451"/>
        <v>0</v>
      </c>
      <c r="GF201" s="6">
        <f t="shared" si="451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52">SUM(GI190, -GI197)</f>
        <v>0</v>
      </c>
      <c r="GJ201" s="6">
        <f t="shared" si="452"/>
        <v>0</v>
      </c>
      <c r="GK201" s="6">
        <f t="shared" si="452"/>
        <v>0</v>
      </c>
      <c r="GL201" s="6">
        <f t="shared" si="452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53">SUM(GO190, -GO197)</f>
        <v>0</v>
      </c>
      <c r="GP201" s="6">
        <f t="shared" si="453"/>
        <v>0</v>
      </c>
      <c r="GQ201" s="6">
        <f t="shared" si="453"/>
        <v>0</v>
      </c>
      <c r="GR201" s="6">
        <f t="shared" si="453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54">SUM(GU190, -GU197)</f>
        <v>0</v>
      </c>
      <c r="GV201" s="6">
        <f t="shared" si="454"/>
        <v>0</v>
      </c>
      <c r="GW201" s="6">
        <f t="shared" si="454"/>
        <v>0</v>
      </c>
      <c r="GX201" s="6">
        <f t="shared" si="454"/>
        <v>0</v>
      </c>
      <c r="GY201" s="6">
        <f t="shared" si="454"/>
        <v>0</v>
      </c>
      <c r="GZ201" s="6">
        <f t="shared" si="454"/>
        <v>0</v>
      </c>
      <c r="HA201" s="6">
        <f t="shared" si="454"/>
        <v>0</v>
      </c>
    </row>
    <row r="202" spans="2:20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9">
        <v>3.7100000000000001E-2</v>
      </c>
      <c r="AX202" s="86">
        <v>5.21E-2</v>
      </c>
      <c r="AY202" s="307">
        <v>3.8600000000000002E-2</v>
      </c>
      <c r="AZ202" s="307">
        <v>5.3900000000000003E-2</v>
      </c>
      <c r="BA202" s="89">
        <v>6.6900000000000001E-2</v>
      </c>
      <c r="BB202" s="89">
        <v>4.7800000000000002E-2</v>
      </c>
      <c r="BC202" s="89">
        <v>4.8399999999999999E-2</v>
      </c>
      <c r="BD202" s="307">
        <v>5.5899999999999998E-2</v>
      </c>
      <c r="BE202" s="86">
        <v>6.2700000000000006E-2</v>
      </c>
      <c r="BF202" s="89">
        <v>5.3499999999999999E-2</v>
      </c>
      <c r="BG202" s="89">
        <v>6.7400000000000002E-2</v>
      </c>
      <c r="BH202" s="308">
        <v>5.21E-2</v>
      </c>
      <c r="BI202" s="89">
        <v>8.1600000000000006E-2</v>
      </c>
      <c r="BJ202" s="89">
        <v>5.1900000000000002E-2</v>
      </c>
      <c r="BK202" s="309">
        <v>7.4800000000000005E-2</v>
      </c>
      <c r="BL202" s="89">
        <v>7.1900000000000006E-2</v>
      </c>
      <c r="BM202" s="89">
        <v>5.6000000000000001E-2</v>
      </c>
      <c r="BN202" s="89">
        <v>3.6900000000000002E-2</v>
      </c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4" t="s">
        <v>55</v>
      </c>
      <c r="DO202" s="348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59" t="s">
        <v>36</v>
      </c>
      <c r="DV202" s="122" t="s">
        <v>59</v>
      </c>
      <c r="DW202" s="184" t="s">
        <v>49</v>
      </c>
      <c r="DX202" s="120" t="s">
        <v>36</v>
      </c>
      <c r="DY202" s="123" t="s">
        <v>36</v>
      </c>
      <c r="DZ202" s="120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89" t="s">
        <v>51</v>
      </c>
      <c r="EL202" s="124" t="s">
        <v>65</v>
      </c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2:209" ht="15.75" thickBot="1" x14ac:dyDescent="0.3">
      <c r="B203" s="7">
        <v>-2.7000000000000001E-3</v>
      </c>
      <c r="C203" s="26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10">
        <v>-3.0099999999999998E-2</v>
      </c>
      <c r="AV203" s="7">
        <v>1.3899999999999999E-2</v>
      </c>
      <c r="AW203" s="86">
        <v>2.3300000000000001E-2</v>
      </c>
      <c r="AX203" s="89">
        <v>2.9899999999999999E-2</v>
      </c>
      <c r="AY203" s="89">
        <v>2.98E-2</v>
      </c>
      <c r="AZ203" s="86">
        <v>2.8000000000000001E-2</v>
      </c>
      <c r="BA203" s="86">
        <v>3.2199999999999999E-2</v>
      </c>
      <c r="BB203" s="86">
        <v>2.2200000000000001E-2</v>
      </c>
      <c r="BC203" s="86">
        <v>-1.2999999999999999E-3</v>
      </c>
      <c r="BD203" s="86">
        <v>4.36E-2</v>
      </c>
      <c r="BE203" s="307">
        <v>4.5199999999999997E-2</v>
      </c>
      <c r="BF203" s="307">
        <v>4.4999999999999998E-2</v>
      </c>
      <c r="BG203" s="308">
        <v>2.9100000000000001E-2</v>
      </c>
      <c r="BH203" s="89">
        <v>3.8399999999999997E-2</v>
      </c>
      <c r="BI203" s="308">
        <v>3.9199999999999999E-2</v>
      </c>
      <c r="BJ203" s="308">
        <v>3.3300000000000003E-2</v>
      </c>
      <c r="BK203" s="308">
        <v>1.9199999999999998E-2</v>
      </c>
      <c r="BL203" s="308">
        <v>4.7E-2</v>
      </c>
      <c r="BM203" s="308">
        <v>3.9600000000000003E-2</v>
      </c>
      <c r="BN203" s="308">
        <v>3.6700000000000003E-2</v>
      </c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1">
        <f>SUM(DN137, -DN138)</f>
        <v>7.8000000000000014E-3</v>
      </c>
      <c r="DO203" s="349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45">
        <f>SUM(DU137, -DU138)</f>
        <v>1.2199999999999999E-2</v>
      </c>
      <c r="DV203" s="116">
        <f>SUM(DV140, -DV141)</f>
        <v>1.11E-2</v>
      </c>
      <c r="DW203" s="180">
        <f>SUM(DW138, -DW139)</f>
        <v>1.1799999999999998E-2</v>
      </c>
      <c r="DX203" s="117">
        <f>SUM(DX137, -DX138)</f>
        <v>9.0000000000000011E-3</v>
      </c>
      <c r="DY203" s="117">
        <f>SUM(DY137, -DY138)</f>
        <v>1.3199999999999996E-2</v>
      </c>
      <c r="DZ203" s="117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21">
        <f>SUM(EK141, -EK142)</f>
        <v>1.9999999999999966E-4</v>
      </c>
      <c r="EL203" s="121">
        <f>SUM(EL137, -EL138)</f>
        <v>3.5000000000000031E-3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2:20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26">
        <v>-1.5299999999999999E-2</v>
      </c>
      <c r="J204" s="26">
        <v>-4.36E-2</v>
      </c>
      <c r="K204" s="41">
        <v>-3.56E-2</v>
      </c>
      <c r="L204" s="26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26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300">
        <v>-0.1027</v>
      </c>
      <c r="AW204" s="88">
        <v>-6.8699999999999997E-2</v>
      </c>
      <c r="AX204" s="88">
        <v>-4.2999999999999997E-2</v>
      </c>
      <c r="AY204" s="137">
        <v>-4.4699999999999997E-2</v>
      </c>
      <c r="AZ204" s="308">
        <v>-3.2800000000000003E-2</v>
      </c>
      <c r="BA204" s="308">
        <v>-4.6800000000000001E-2</v>
      </c>
      <c r="BB204" s="308">
        <v>-2.63E-2</v>
      </c>
      <c r="BC204" s="308">
        <v>-2.8799999999999999E-2</v>
      </c>
      <c r="BD204" s="308">
        <v>-3.1800000000000002E-2</v>
      </c>
      <c r="BE204" s="308">
        <v>-1.3899999999999999E-2</v>
      </c>
      <c r="BF204" s="308">
        <v>-1.15E-2</v>
      </c>
      <c r="BG204" s="307">
        <v>-8.6E-3</v>
      </c>
      <c r="BH204" s="92">
        <v>-3.3099999999999997E-2</v>
      </c>
      <c r="BI204" s="88">
        <v>-5.21E-2</v>
      </c>
      <c r="BJ204" s="87">
        <v>-2.4799999999999999E-2</v>
      </c>
      <c r="BK204" s="92">
        <v>-5.0999999999999997E-2</v>
      </c>
      <c r="BL204" s="87">
        <v>-2.4400000000000002E-2</v>
      </c>
      <c r="BM204" s="87">
        <v>-9.2999999999999992E-3</v>
      </c>
      <c r="BN204" s="87">
        <v>-5.3E-3</v>
      </c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7" t="s">
        <v>63</v>
      </c>
      <c r="DO204" s="348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55" t="s">
        <v>48</v>
      </c>
      <c r="DV204" s="120" t="s">
        <v>36</v>
      </c>
      <c r="DW204" s="187" t="s">
        <v>59</v>
      </c>
      <c r="DX204" s="122" t="s">
        <v>60</v>
      </c>
      <c r="DY204" s="120" t="s">
        <v>38</v>
      </c>
      <c r="DZ204" s="118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24" t="s">
        <v>47</v>
      </c>
      <c r="EL204" s="120" t="s">
        <v>38</v>
      </c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2:209" ht="15.75" thickBot="1" x14ac:dyDescent="0.3">
      <c r="B205" s="16">
        <v>-1.6199999999999999E-2</v>
      </c>
      <c r="C205" s="35">
        <v>-2.2800000000000001E-2</v>
      </c>
      <c r="D205" s="26">
        <v>-2.0899999999999998E-2</v>
      </c>
      <c r="E205" s="26">
        <v>-1.7999999999999999E-2</v>
      </c>
      <c r="F205" s="26">
        <v>-1.6500000000000001E-2</v>
      </c>
      <c r="G205" s="26">
        <v>-2.5100000000000001E-2</v>
      </c>
      <c r="H205" s="26">
        <v>-3.6700000000000003E-2</v>
      </c>
      <c r="I205" s="41">
        <v>-4.1500000000000002E-2</v>
      </c>
      <c r="J205" s="41">
        <v>-5.4100000000000002E-2</v>
      </c>
      <c r="K205" s="26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26">
        <v>-4.7300000000000002E-2</v>
      </c>
      <c r="R205" s="41">
        <v>-4.5600000000000002E-2</v>
      </c>
      <c r="S205" s="26">
        <v>-4.82E-2</v>
      </c>
      <c r="T205" s="26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3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7">
        <v>-8.7900000000000006E-2</v>
      </c>
      <c r="AX205" s="137">
        <v>-6.9599999999999995E-2</v>
      </c>
      <c r="AY205" s="88">
        <v>-6.9900000000000004E-2</v>
      </c>
      <c r="AZ205" s="87">
        <v>-4.5900000000000003E-2</v>
      </c>
      <c r="BA205" s="87">
        <v>-5.74E-2</v>
      </c>
      <c r="BB205" s="87">
        <v>-7.6399999999999996E-2</v>
      </c>
      <c r="BC205" s="87">
        <v>-7.8299999999999995E-2</v>
      </c>
      <c r="BD205" s="87">
        <v>-8.5599999999999996E-2</v>
      </c>
      <c r="BE205" s="87">
        <v>-6.5299999999999997E-2</v>
      </c>
      <c r="BF205" s="87">
        <v>-7.6700000000000004E-2</v>
      </c>
      <c r="BG205" s="87">
        <v>-7.0000000000000007E-2</v>
      </c>
      <c r="BH205" s="87">
        <v>-4.5199999999999997E-2</v>
      </c>
      <c r="BI205" s="87">
        <v>-6.4100000000000004E-2</v>
      </c>
      <c r="BJ205" s="88">
        <v>-3.7400000000000003E-2</v>
      </c>
      <c r="BK205" s="311">
        <v>-5.6800000000000003E-2</v>
      </c>
      <c r="BL205" s="88">
        <v>-6.8000000000000005E-2</v>
      </c>
      <c r="BM205" s="88">
        <v>-5.0799999999999998E-2</v>
      </c>
      <c r="BN205" s="88">
        <v>-3.4200000000000001E-2</v>
      </c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8">
        <f>SUM(DN142, -DN143)</f>
        <v>1.2999999999999956E-3</v>
      </c>
      <c r="DO205" s="350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49">
        <f>SUM(DU138, -DU139)</f>
        <v>4.4999999999999988E-3</v>
      </c>
      <c r="DV205" s="209">
        <f>SUM(DV137, -DV138)</f>
        <v>7.4000000000000003E-3</v>
      </c>
      <c r="DW205" s="274">
        <f>SUM(DW140, -DW141)</f>
        <v>2.1000000000000012E-3</v>
      </c>
      <c r="DX205" s="121">
        <f>SUM(DX139, -DX140)</f>
        <v>1.1000000000000001E-3</v>
      </c>
      <c r="DY205" s="119">
        <f>SUM(DY138, -DY139)</f>
        <v>5.7999999999999996E-3</v>
      </c>
      <c r="DZ205" s="121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21">
        <f>SUM(EK138, -EK139)</f>
        <v>1.9999999999999987E-4</v>
      </c>
      <c r="EL205" s="119">
        <f>SUM(EL140, -EL141)</f>
        <v>1.3000000000000008E-3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2:20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26">
        <v>-6.4199999999999993E-2</v>
      </c>
      <c r="N206" s="26">
        <v>-6.8199999999999997E-2</v>
      </c>
      <c r="O206" s="26">
        <v>-5.6300000000000003E-2</v>
      </c>
      <c r="P206" s="26">
        <v>-7.3800000000000004E-2</v>
      </c>
      <c r="Q206" s="41">
        <v>-4.8300000000000003E-2</v>
      </c>
      <c r="R206" s="26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26">
        <v>-6.1600000000000002E-2</v>
      </c>
      <c r="W206" s="26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3">
        <v>-0.1203</v>
      </c>
      <c r="AL206" s="93">
        <v>-9.0300000000000005E-2</v>
      </c>
      <c r="AM206" s="93">
        <v>-0.10299999999999999</v>
      </c>
      <c r="AN206" s="93">
        <v>-0.1134</v>
      </c>
      <c r="AO206" s="93">
        <v>-0.1106</v>
      </c>
      <c r="AP206" s="93">
        <v>-0.1113</v>
      </c>
      <c r="AQ206" s="16">
        <v>-0.11269999999999999</v>
      </c>
      <c r="AR206" s="93">
        <v>-0.10539999999999999</v>
      </c>
      <c r="AS206" s="93">
        <v>-0.1225</v>
      </c>
      <c r="AT206" s="93">
        <v>-0.13500000000000001</v>
      </c>
      <c r="AU206" s="93">
        <v>-0.1527</v>
      </c>
      <c r="AV206" s="93">
        <v>-0.14960000000000001</v>
      </c>
      <c r="AW206" s="87">
        <v>-0.12740000000000001</v>
      </c>
      <c r="AX206" s="87">
        <v>-9.8500000000000004E-2</v>
      </c>
      <c r="AY206" s="87">
        <v>-7.3899999999999993E-2</v>
      </c>
      <c r="AZ206" s="88">
        <v>-0.1467</v>
      </c>
      <c r="BA206" s="88">
        <v>-0.18290000000000001</v>
      </c>
      <c r="BB206" s="88">
        <v>-0.1152</v>
      </c>
      <c r="BC206" s="88">
        <v>-9.3299999999999994E-2</v>
      </c>
      <c r="BD206" s="88">
        <v>-0.1045</v>
      </c>
      <c r="BE206" s="88">
        <v>-0.1008</v>
      </c>
      <c r="BF206" s="88">
        <v>-9.4799999999999995E-2</v>
      </c>
      <c r="BG206" s="88">
        <v>-8.4000000000000005E-2</v>
      </c>
      <c r="BH206" s="88">
        <v>-8.0500000000000002E-2</v>
      </c>
      <c r="BI206" s="92">
        <v>-7.1599999999999997E-2</v>
      </c>
      <c r="BJ206" s="92">
        <v>-8.6300000000000002E-2</v>
      </c>
      <c r="BK206" s="312">
        <v>-6.4500000000000002E-2</v>
      </c>
      <c r="BL206" s="92">
        <v>-8.1900000000000001E-2</v>
      </c>
      <c r="BM206" s="92">
        <v>-8.5400000000000004E-2</v>
      </c>
      <c r="BN206" s="92">
        <v>-8.48E-2</v>
      </c>
      <c r="BR206" t="s">
        <v>62</v>
      </c>
    </row>
    <row r="207" spans="2:209" ht="15.75" thickBot="1" x14ac:dyDescent="0.3">
      <c r="B207" s="26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26">
        <v>-9.5899999999999999E-2</v>
      </c>
      <c r="Y207" s="93">
        <v>-0.1268</v>
      </c>
      <c r="Z207" s="93">
        <v>-0.12709999999999999</v>
      </c>
      <c r="AA207" s="93">
        <v>-0.15010000000000001</v>
      </c>
      <c r="AB207" s="93">
        <v>-0.15640000000000001</v>
      </c>
      <c r="AC207" s="93">
        <v>-0.16980000000000001</v>
      </c>
      <c r="AD207" s="93">
        <v>-0.17299999999999999</v>
      </c>
      <c r="AE207" s="93">
        <v>-0.153</v>
      </c>
      <c r="AF207" s="93">
        <v>-0.15640000000000001</v>
      </c>
      <c r="AG207" s="93">
        <v>-0.1618</v>
      </c>
      <c r="AH207" s="93">
        <v>-0.1656</v>
      </c>
      <c r="AI207" s="93">
        <v>-0.17280000000000001</v>
      </c>
      <c r="AJ207" s="93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1">
        <v>-0.23530000000000001</v>
      </c>
      <c r="AX207" s="91">
        <v>-0.25769999999999998</v>
      </c>
      <c r="AY207" s="91">
        <v>-0.21940000000000001</v>
      </c>
      <c r="AZ207" s="91">
        <v>-0.24149999999999999</v>
      </c>
      <c r="BA207" s="91">
        <v>-0.22850000000000001</v>
      </c>
      <c r="BB207" s="91">
        <v>-0.22869999999999999</v>
      </c>
      <c r="BC207" s="91">
        <v>-0.2288</v>
      </c>
      <c r="BD207" s="91">
        <v>-0.221</v>
      </c>
      <c r="BE207" s="91">
        <v>-0.25259999999999999</v>
      </c>
      <c r="BF207" s="91">
        <v>-0.29649999999999999</v>
      </c>
      <c r="BG207" s="91">
        <v>-0.28129999999999999</v>
      </c>
      <c r="BH207" s="91">
        <v>-0.3206</v>
      </c>
      <c r="BI207" s="91">
        <v>-0.33160000000000001</v>
      </c>
      <c r="BJ207" s="91">
        <v>-0.3579</v>
      </c>
      <c r="BK207" s="91">
        <v>-0.3211</v>
      </c>
      <c r="BL207" s="91">
        <v>-0.3412</v>
      </c>
      <c r="BM207" s="91">
        <v>-0.37080000000000002</v>
      </c>
      <c r="BN207" s="91">
        <v>-0.39219999999999999</v>
      </c>
    </row>
    <row r="209" spans="2:43" ht="15.75" thickBot="1" x14ac:dyDescent="0.3"/>
    <row r="210" spans="2:43" ht="15.75" thickBot="1" x14ac:dyDescent="0.3">
      <c r="B210" s="55" t="s">
        <v>86</v>
      </c>
      <c r="D210" t="s">
        <v>62</v>
      </c>
      <c r="X210" s="55" t="s">
        <v>86</v>
      </c>
    </row>
    <row r="211" spans="2:43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</row>
    <row r="212" spans="2:43" ht="15.75" thickBot="1" x14ac:dyDescent="0.3">
      <c r="B212" s="55" t="s">
        <v>95</v>
      </c>
      <c r="C212" s="352">
        <v>43468</v>
      </c>
      <c r="D212" s="352">
        <v>43469</v>
      </c>
      <c r="E212" s="352">
        <v>43472</v>
      </c>
      <c r="F212" s="352">
        <v>43473</v>
      </c>
      <c r="G212" s="352">
        <v>43474</v>
      </c>
      <c r="H212" s="352">
        <v>43475</v>
      </c>
      <c r="I212" s="352">
        <v>43476</v>
      </c>
      <c r="J212" s="352">
        <v>43479</v>
      </c>
      <c r="K212" s="352">
        <v>43480</v>
      </c>
      <c r="L212" s="352">
        <v>43481</v>
      </c>
      <c r="M212" s="352">
        <v>43482</v>
      </c>
      <c r="N212" s="352">
        <v>43483</v>
      </c>
      <c r="O212" s="352">
        <v>43486</v>
      </c>
      <c r="P212" s="352">
        <v>43487</v>
      </c>
      <c r="Q212" s="352">
        <v>43488</v>
      </c>
      <c r="R212" s="352">
        <v>43489</v>
      </c>
      <c r="S212" s="352">
        <v>43490</v>
      </c>
      <c r="T212" s="352">
        <v>43493</v>
      </c>
      <c r="U212" s="352">
        <v>43494</v>
      </c>
      <c r="V212" s="352">
        <v>43495</v>
      </c>
      <c r="W212" s="352">
        <v>43496</v>
      </c>
      <c r="X212" s="55" t="s">
        <v>96</v>
      </c>
      <c r="Y212" s="352">
        <v>43500</v>
      </c>
      <c r="Z212" s="352">
        <v>43501</v>
      </c>
      <c r="AA212" s="352">
        <v>43502</v>
      </c>
      <c r="AB212" s="352">
        <v>43503</v>
      </c>
      <c r="AC212" s="352">
        <v>43504</v>
      </c>
      <c r="AD212" s="352">
        <v>43507</v>
      </c>
      <c r="AE212" s="352">
        <v>43508</v>
      </c>
      <c r="AF212" s="352">
        <v>43509</v>
      </c>
      <c r="AG212" s="352">
        <v>43510</v>
      </c>
      <c r="AH212" s="352">
        <v>43511</v>
      </c>
      <c r="AI212" s="352">
        <v>43514</v>
      </c>
      <c r="AJ212" s="352">
        <v>43515</v>
      </c>
      <c r="AK212" s="352">
        <v>43516</v>
      </c>
      <c r="AL212" s="352">
        <v>43517</v>
      </c>
      <c r="AM212" s="352">
        <v>43518</v>
      </c>
      <c r="AN212" s="352">
        <v>43521</v>
      </c>
      <c r="AO212" s="352">
        <v>43522</v>
      </c>
      <c r="AP212" s="352">
        <v>43523</v>
      </c>
      <c r="AQ212" t="s">
        <v>62</v>
      </c>
    </row>
    <row r="213" spans="2:43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</row>
    <row r="214" spans="2:43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</row>
    <row r="215" spans="2:43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</row>
    <row r="216" spans="2:43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</row>
    <row r="217" spans="2:43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</row>
    <row r="218" spans="2:43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</row>
    <row r="219" spans="2:43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</row>
    <row r="220" spans="2:43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  <c r="AI220" s="93">
        <v>-0.24179999999999999</v>
      </c>
      <c r="AJ220" s="93">
        <v>-0.24610000000000001</v>
      </c>
      <c r="AK220" s="93">
        <v>-0.24049999999999999</v>
      </c>
      <c r="AL220" s="93">
        <v>-0.223</v>
      </c>
      <c r="AM220" s="93">
        <v>-0.2394</v>
      </c>
      <c r="AN220" s="93">
        <v>-0.2515</v>
      </c>
      <c r="AO220" s="93">
        <v>-0.2717</v>
      </c>
      <c r="AP220" s="93">
        <v>-0.26960000000000001</v>
      </c>
    </row>
    <row r="221" spans="2:43" ht="15.75" thickBot="1" x14ac:dyDescent="0.3">
      <c r="X221" s="55" t="s">
        <v>91</v>
      </c>
      <c r="AI221" t="s">
        <v>62</v>
      </c>
      <c r="AJ221" t="s">
        <v>62</v>
      </c>
      <c r="AP221" t="s">
        <v>62</v>
      </c>
    </row>
    <row r="222" spans="2:43" ht="15.75" thickBot="1" x14ac:dyDescent="0.3">
      <c r="W222" t="s">
        <v>62</v>
      </c>
      <c r="X222" s="55" t="s">
        <v>96</v>
      </c>
      <c r="Y222" s="352">
        <v>43500</v>
      </c>
      <c r="Z222" s="352">
        <v>43501</v>
      </c>
      <c r="AA222" s="352">
        <v>43502</v>
      </c>
      <c r="AB222" s="352">
        <v>43503</v>
      </c>
      <c r="AC222" s="352">
        <v>43504</v>
      </c>
      <c r="AD222" s="352">
        <v>43507</v>
      </c>
      <c r="AE222" s="352">
        <v>43508</v>
      </c>
      <c r="AF222" s="352">
        <v>43509</v>
      </c>
      <c r="AG222" s="352">
        <v>43510</v>
      </c>
      <c r="AH222" s="352">
        <v>43511</v>
      </c>
      <c r="AI222" s="352">
        <v>43514</v>
      </c>
      <c r="AJ222" s="352">
        <v>43515</v>
      </c>
      <c r="AK222" s="352">
        <v>43516</v>
      </c>
      <c r="AL222" s="352">
        <v>43517</v>
      </c>
      <c r="AM222" s="352">
        <v>43518</v>
      </c>
      <c r="AN222" s="352">
        <v>43521</v>
      </c>
      <c r="AO222" s="352">
        <v>43522</v>
      </c>
      <c r="AP222" s="352">
        <v>43523</v>
      </c>
      <c r="AQ222" t="s">
        <v>62</v>
      </c>
    </row>
    <row r="223" spans="2:43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</row>
    <row r="224" spans="2:43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</row>
    <row r="225" spans="21:42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</row>
    <row r="226" spans="21:42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3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</row>
    <row r="227" spans="21:42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  <c r="AI227" s="93">
        <v>-8.0000000000000004E-4</v>
      </c>
      <c r="AJ227" s="41">
        <v>-8.9999999999999998E-4</v>
      </c>
      <c r="AK227" s="93">
        <v>5.0000000000000001E-4</v>
      </c>
      <c r="AL227" s="41">
        <v>1.72E-2</v>
      </c>
      <c r="AM227" s="93">
        <v>1.6000000000000001E-3</v>
      </c>
      <c r="AN227" s="41">
        <v>3.7000000000000002E-3</v>
      </c>
      <c r="AO227" s="41">
        <v>-1.01E-2</v>
      </c>
      <c r="AP227" s="35">
        <v>-2.6499999999999999E-2</v>
      </c>
    </row>
    <row r="228" spans="21:42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3">
        <v>-5.1000000000000004E-3</v>
      </c>
      <c r="AK228" s="35">
        <v>-5.4000000000000003E-3</v>
      </c>
      <c r="AL228" s="35">
        <v>-4.36E-2</v>
      </c>
      <c r="AM228" s="35">
        <v>-1.11E-2</v>
      </c>
      <c r="AN228" s="93">
        <v>-1.0500000000000001E-2</v>
      </c>
      <c r="AO228" s="93">
        <v>-3.0700000000000002E-2</v>
      </c>
      <c r="AP228" s="93">
        <v>-2.86E-2</v>
      </c>
    </row>
    <row r="229" spans="21:42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</row>
    <row r="230" spans="21:42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4">
        <v>-6.0199999999999997E-2</v>
      </c>
      <c r="AJ230" s="310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</row>
  </sheetData>
  <customSheetViews>
    <customSheetView guid="{7FB8B549-326C-4BEC-8C8D-0E9173EDA60F}" scale="115" topLeftCell="DJ29">
      <selection activeCell="DR37" sqref="DR37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2019-03-01T13:48:30Z</dcterms:modified>
</cp:coreProperties>
</file>